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905" yWindow="0" windowWidth="16185" windowHeight="16200"/>
  </bookViews>
  <sheets>
    <sheet name="п.14 Замена транса и фундамент " sheetId="1" r:id="rId1"/>
  </sheets>
  <definedNames>
    <definedName name="_xlnm.Print_Titles" localSheetId="0">'п.14 Замена транса и фундамент '!$44:$44</definedName>
  </definedNames>
  <calcPr calcId="125725"/>
</workbook>
</file>

<file path=xl/calcChain.xml><?xml version="1.0" encoding="utf-8"?>
<calcChain xmlns="http://schemas.openxmlformats.org/spreadsheetml/2006/main">
  <c r="L130" i="1"/>
  <c r="N130"/>
  <c r="L129"/>
  <c r="N129"/>
  <c r="N127"/>
  <c r="L127"/>
  <c r="L126"/>
  <c r="N126"/>
  <c r="L120"/>
  <c r="N120"/>
  <c r="L115"/>
  <c r="N115"/>
  <c r="N76"/>
  <c r="L76"/>
  <c r="L101"/>
  <c r="L106"/>
  <c r="N101"/>
  <c r="N106"/>
  <c r="L74"/>
  <c r="N74"/>
  <c r="N71"/>
</calcChain>
</file>

<file path=xl/sharedStrings.xml><?xml version="1.0" encoding="utf-8"?>
<sst xmlns="http://schemas.openxmlformats.org/spreadsheetml/2006/main" count="302" uniqueCount="140">
  <si>
    <t>Приложение № 2</t>
  </si>
  <si>
    <t>Утверждено приказом № 421 от 4 августа 2020 г. Минстроя РФ в редакции приказа № 557 от 7 июля 2022 г.</t>
  </si>
  <si>
    <t>СОГЛАСОВАНО:</t>
  </si>
  <si>
    <t>УТВЕРЖДАЮ:</t>
  </si>
  <si>
    <t/>
  </si>
  <si>
    <t>"____" ________________ 2024 года</t>
  </si>
  <si>
    <t>Наименование программного продукта</t>
  </si>
  <si>
    <t>ГРАНД-Смета, версия 2023.3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</si>
  <si>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</si>
  <si>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</t>
  </si>
  <si>
    <t xml:space="preserve">Реквизиты приказа Минстроя России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</si>
  <si>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</si>
  <si>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</si>
  <si>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</si>
  <si>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</si>
  <si>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</si>
  <si>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</si>
  <si>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Техническое перевооружение воздушной линии 10 кВ на участке Подборовье-Тургошь</t>
  </si>
  <si>
    <t>(наименование стройки)</t>
  </si>
  <si>
    <t>(наименование объекта капитального строительства)</t>
  </si>
  <si>
    <t>ЛОКАЛЬНЫЙ СМЕТНЫЙ РАСЧЕТ (СМЕТА) № ЛС-02-01-01</t>
  </si>
  <si>
    <t>Замена разъединителей  и вырубка  охранной зоны ВЛ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</si>
  <si>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</si>
  <si>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</si>
  <si>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</si>
  <si>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</si>
  <si>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</si>
  <si>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</si>
  <si>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</si>
  <si>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(01.01.2022)</t>
  </si>
  <si>
    <t xml:space="preserve">Сметная стоимость </t>
  </si>
  <si>
    <t>(6991,43)</t>
  </si>
  <si>
    <t>тыс.руб.</t>
  </si>
  <si>
    <t>в том числе:</t>
  </si>
  <si>
    <t>строительных работ</t>
  </si>
  <si>
    <t>(3,89)</t>
  </si>
  <si>
    <t>Средства на оплату труда рабочих</t>
  </si>
  <si>
    <t>(5,74)</t>
  </si>
  <si>
    <t>монтажных работ</t>
  </si>
  <si>
    <t>(6987,54)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</si>
  <si>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</si>
  <si>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</si>
  <si>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</si>
  <si>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</si>
  <si>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</si>
  <si>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</si>
  <si>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</si>
  <si>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</si>
  <si>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</si>
  <si>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</si>
  <si>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</si>
  <si>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</si>
  <si>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</si>
  <si>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</si>
  <si>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</si>
  <si>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</si>
  <si>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</si>
  <si>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</si>
  <si>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</si>
  <si>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Замена силового трансформатора</t>
  </si>
  <si>
    <t>1</t>
  </si>
  <si>
    <t>ФЕРм08-01-001-11</t>
  </si>
  <si>
    <t>Демонтаж: Трансформатор трехфазный: 110 кВ мощностью 10000, 16000 кВ·А</t>
  </si>
  <si>
    <t>шт</t>
  </si>
  <si>
    <t>Приказ от 04.09.2019 № 507/пр табл.3 п.4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</si>
  <si>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</si>
  <si>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</si>
  <si>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</si>
  <si>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</si>
  <si>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</si>
  <si>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</si>
  <si>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</si>
  <si>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</si>
  <si>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</si>
  <si>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</si>
  <si>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</si>
  <si>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</si>
  <si>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</si>
  <si>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Пр/812-049.3-1</t>
  </si>
  <si>
    <t>НР Электротехнические установки на других объектах</t>
  </si>
  <si>
    <t>%</t>
  </si>
  <si>
    <t>Пр/774-049.3</t>
  </si>
  <si>
    <t>СП Электротехнические установки на других объектах</t>
  </si>
  <si>
    <t>Всего по позиции</t>
  </si>
  <si>
    <t>Трансформатор трехфазный: 110 кВ мощностью 10000, 16000 кВ·А</t>
  </si>
  <si>
    <t>Цена поставщика</t>
  </si>
  <si>
    <t>Силовой трансформатор ТДН 10000/110/10</t>
  </si>
  <si>
    <t>компл</t>
  </si>
  <si>
    <t>(Электротехнические установки на других объектах)</t>
  </si>
  <si>
    <t>Цена=43000000/1,2</t>
  </si>
  <si>
    <t>Итого по разделу 1 Замена силового трансформатора</t>
  </si>
  <si>
    <t>Раздел 2. Устройство фундамента</t>
  </si>
  <si>
    <t>ФЕР06-02-001-04</t>
  </si>
  <si>
    <t>Устройство железобетонных фундаментов общего назначения объемом: до 5 м3</t>
  </si>
  <si>
    <t>100 м3</t>
  </si>
  <si>
    <t>Объем=(6,8*3,5*0,2) / 100</t>
  </si>
  <si>
    <t>Пр/812-006.0-1</t>
  </si>
  <si>
    <t>НР Бетонные и железобетонные монолитные конструкции и работы в строительстве</t>
  </si>
  <si>
    <t>Пр/774-006.0</t>
  </si>
  <si>
    <t>СП Бетонные и железобетонные монолитные конструкции и работы в строительстве</t>
  </si>
  <si>
    <t>5</t>
  </si>
  <si>
    <t>ФССЦ-04.1.02.05-0006</t>
  </si>
  <si>
    <t>Смеси бетонные тяжелого бетона (БСТ), класс B15 (М200)</t>
  </si>
  <si>
    <t>м3</t>
  </si>
  <si>
    <t>(Бетонные и железобетонные монолитные конструкции и работы в строительстве)</t>
  </si>
  <si>
    <t>6</t>
  </si>
  <si>
    <t>ФССЦ-08.4.03.04-0001</t>
  </si>
  <si>
    <t>Сталь арматурная, горячекатаная, класс А-I, А-II, А-III</t>
  </si>
  <si>
    <t>т</t>
  </si>
  <si>
    <t>Итого по разделу 2 Устройство фундамента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</si>
  <si>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</si>
  <si>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</si>
  <si>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</si>
  <si>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</si>
  <si>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</si>
  <si>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</si>
  <si>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</si>
  <si>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</si>
  <si>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</si>
  <si>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</si>
  <si>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</si>
  <si>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</si>
  <si>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</si>
  <si>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</si>
  <si>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</si>
  <si>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</si>
  <si>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</si>
  <si>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</si>
  <si>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</si>
  <si>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</si>
  <si>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</si>
  <si>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</si>
  <si>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>4 квартал 2023 г</t>
  </si>
  <si>
    <t>НДС 20%</t>
  </si>
  <si>
    <t xml:space="preserve">  ИТОГО по смете</t>
  </si>
  <si>
    <t>Замена трансформатора</t>
  </si>
  <si>
    <t>Техническое перевооружение тяговой подстанции  Мюллюпельто (ЭЧЭ-19)</t>
  </si>
  <si>
    <t>Трансформатор трехфазный: 110 кВ мощностью 10000 кВ·А</t>
  </si>
  <si>
    <t>Индекс-дефлятор на 2024 год к=1,091135</t>
  </si>
  <si>
    <t>Индекс-дефлятор до 2029 года</t>
  </si>
</sst>
</file>

<file path=xl/styles.xml><?xml version="1.0" encoding="utf-8"?>
<styleSheet xmlns="http://schemas.openxmlformats.org/spreadsheetml/2006/main">
  <numFmts count="5">
    <numFmt numFmtId="164" formatCode="_-* #,##0.00_-;\-* #,##0.00_-;_-* &quot;-&quot;??_-;_-@_-"/>
    <numFmt numFmtId="165" formatCode="0.0"/>
    <numFmt numFmtId="166" formatCode="0.000"/>
    <numFmt numFmtId="167" formatCode="0.0000"/>
    <numFmt numFmtId="168" formatCode="0.000000"/>
  </numFmts>
  <fonts count="10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8"/>
      <color rgb="FF000000"/>
      <name val="Arial"/>
      <charset val="204"/>
    </font>
    <font>
      <b/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9"/>
      <color rgb="FF000000"/>
      <name val="Arial"/>
      <charset val="204"/>
    </font>
    <font>
      <sz val="11"/>
      <color rgb="FF000000"/>
      <name val="Calibri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184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2" fillId="0" borderId="0" xfId="0" applyFont="1"/>
    <xf numFmtId="49" fontId="3" fillId="0" borderId="0" xfId="0" applyNumberFormat="1" applyFont="1" applyAlignment="1">
      <alignment vertical="top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vertical="top" wrapText="1"/>
    </xf>
    <xf numFmtId="49" fontId="1" fillId="0" borderId="1" xfId="0" applyNumberFormat="1" applyFont="1" applyBorder="1"/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49" fontId="5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center" vertical="top"/>
    </xf>
    <xf numFmtId="49" fontId="7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6" fillId="0" borderId="0" xfId="0" applyNumberFormat="1" applyFont="1"/>
    <xf numFmtId="49" fontId="1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6" fillId="0" borderId="0" xfId="0" applyFont="1"/>
    <xf numFmtId="4" fontId="2" fillId="0" borderId="0" xfId="0" applyNumberFormat="1" applyFont="1"/>
    <xf numFmtId="0" fontId="4" fillId="0" borderId="0" xfId="0" applyFont="1"/>
    <xf numFmtId="49" fontId="2" fillId="0" borderId="1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right"/>
    </xf>
    <xf numFmtId="49" fontId="1" fillId="0" borderId="0" xfId="0" applyNumberFormat="1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0" xfId="0" applyFont="1" applyAlignment="1">
      <alignment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8" xfId="0" applyFont="1" applyBorder="1" applyAlignment="1">
      <alignment horizontal="right" vertical="top" wrapText="1"/>
    </xf>
    <xf numFmtId="0" fontId="3" fillId="0" borderId="0" xfId="0" applyFont="1" applyAlignment="1">
      <alignment wrapText="1"/>
    </xf>
    <xf numFmtId="49" fontId="1" fillId="0" borderId="9" xfId="0" applyNumberFormat="1" applyFont="1" applyBorder="1" applyAlignment="1">
      <alignment vertical="center" wrapText="1"/>
    </xf>
    <xf numFmtId="49" fontId="1" fillId="0" borderId="0" xfId="0" applyNumberFormat="1" applyFont="1" applyAlignment="1">
      <alignment horizontal="right" vertical="top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>
      <alignment horizontal="center" vertical="top" wrapText="1"/>
    </xf>
    <xf numFmtId="2" fontId="1" fillId="0" borderId="0" xfId="0" applyNumberFormat="1" applyFont="1" applyAlignment="1">
      <alignment horizontal="center" vertical="top" wrapText="1"/>
    </xf>
    <xf numFmtId="4" fontId="1" fillId="0" borderId="10" xfId="0" applyNumberFormat="1" applyFont="1" applyBorder="1" applyAlignment="1">
      <alignment horizontal="right" vertical="top" wrapText="1"/>
    </xf>
    <xf numFmtId="2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>
      <alignment horizontal="center" vertical="top" wrapText="1"/>
    </xf>
    <xf numFmtId="0" fontId="1" fillId="0" borderId="10" xfId="0" applyFont="1" applyBorder="1" applyAlignment="1">
      <alignment horizontal="right" vertical="top" wrapText="1"/>
    </xf>
    <xf numFmtId="49" fontId="1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4" fontId="3" fillId="0" borderId="3" xfId="0" applyNumberFormat="1" applyFont="1" applyBorder="1" applyAlignment="1">
      <alignment horizontal="right" vertical="top" wrapText="1"/>
    </xf>
    <xf numFmtId="4" fontId="3" fillId="0" borderId="8" xfId="0" applyNumberFormat="1" applyFont="1" applyBorder="1" applyAlignment="1">
      <alignment horizontal="right" vertical="top" wrapText="1"/>
    </xf>
    <xf numFmtId="2" fontId="3" fillId="0" borderId="3" xfId="0" applyNumberFormat="1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49" fontId="1" fillId="0" borderId="7" xfId="0" applyNumberFormat="1" applyFont="1" applyBorder="1"/>
    <xf numFmtId="49" fontId="3" fillId="0" borderId="3" xfId="0" applyNumberFormat="1" applyFont="1" applyBorder="1" applyAlignment="1">
      <alignment horizontal="right" vertical="top" wrapText="1"/>
    </xf>
    <xf numFmtId="4" fontId="3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right" vertical="top"/>
    </xf>
    <xf numFmtId="167" fontId="3" fillId="0" borderId="3" xfId="0" applyNumberFormat="1" applyFont="1" applyBorder="1" applyAlignment="1">
      <alignment horizontal="center" vertical="top" wrapText="1"/>
    </xf>
    <xf numFmtId="2" fontId="1" fillId="0" borderId="10" xfId="0" applyNumberFormat="1" applyFont="1" applyBorder="1" applyAlignment="1">
      <alignment horizontal="right" vertical="top" wrapText="1"/>
    </xf>
    <xf numFmtId="168" fontId="1" fillId="0" borderId="0" xfId="0" applyNumberFormat="1" applyFont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top" wrapText="1"/>
    </xf>
    <xf numFmtId="2" fontId="3" fillId="0" borderId="3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2" borderId="0" xfId="0" applyFont="1" applyFill="1"/>
    <xf numFmtId="0" fontId="3" fillId="0" borderId="3" xfId="0" applyFont="1" applyBorder="1" applyAlignment="1">
      <alignment horizontal="right" vertical="top"/>
    </xf>
    <xf numFmtId="0" fontId="3" fillId="0" borderId="8" xfId="0" applyFont="1" applyBorder="1" applyAlignment="1">
      <alignment horizontal="right" vertical="top"/>
    </xf>
    <xf numFmtId="49" fontId="1" fillId="0" borderId="9" xfId="0" applyNumberFormat="1" applyFont="1" applyBorder="1"/>
    <xf numFmtId="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4" fontId="1" fillId="0" borderId="10" xfId="0" applyNumberFormat="1" applyFont="1" applyBorder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10" xfId="0" applyFont="1" applyBorder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2" fontId="1" fillId="0" borderId="10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4" fontId="3" fillId="0" borderId="10" xfId="0" applyNumberFormat="1" applyFont="1" applyBorder="1" applyAlignment="1">
      <alignment horizontal="right" vertical="top"/>
    </xf>
    <xf numFmtId="2" fontId="3" fillId="0" borderId="0" xfId="0" applyNumberFormat="1" applyFont="1" applyAlignment="1">
      <alignment horizontal="center" vertical="top"/>
    </xf>
    <xf numFmtId="49" fontId="1" fillId="0" borderId="3" xfId="0" applyNumberFormat="1" applyFont="1" applyBorder="1"/>
    <xf numFmtId="0" fontId="1" fillId="0" borderId="3" xfId="0" applyFont="1" applyBorder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164" fontId="3" fillId="0" borderId="0" xfId="1" applyFont="1" applyAlignment="1">
      <alignment horizontal="right" vertical="top"/>
    </xf>
    <xf numFmtId="164" fontId="3" fillId="0" borderId="10" xfId="1" applyFont="1" applyBorder="1" applyAlignment="1">
      <alignment horizontal="right" vertical="top"/>
    </xf>
    <xf numFmtId="0" fontId="6" fillId="0" borderId="3" xfId="0" applyFont="1" applyBorder="1" applyAlignment="1">
      <alignment horizontal="center" vertical="top"/>
    </xf>
    <xf numFmtId="49" fontId="3" fillId="0" borderId="0" xfId="0" applyNumberFormat="1" applyFont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6" fillId="0" borderId="3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/>
    </xf>
    <xf numFmtId="4" fontId="2" fillId="0" borderId="2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7" xfId="0" applyNumberFormat="1" applyFont="1" applyFill="1" applyBorder="1"/>
    <xf numFmtId="49" fontId="3" fillId="0" borderId="3" xfId="0" applyNumberFormat="1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top"/>
    </xf>
    <xf numFmtId="0" fontId="3" fillId="0" borderId="3" xfId="0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right" vertical="top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right" vertical="top" wrapText="1"/>
    </xf>
    <xf numFmtId="164" fontId="3" fillId="0" borderId="0" xfId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37"/>
  <sheetViews>
    <sheetView tabSelected="1" topLeftCell="A86" zoomScale="70" zoomScaleNormal="70" workbookViewId="0">
      <selection activeCell="N128" sqref="N128"/>
    </sheetView>
  </sheetViews>
  <sheetFormatPr defaultColWidth="9.140625" defaultRowHeight="11.25" customHeight="1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19" width="9.140625" style="2"/>
    <col min="20" max="20" width="9.5703125" style="2" bestFit="1" customWidth="1"/>
    <col min="21" max="21" width="9.140625" style="2"/>
    <col min="22" max="22" width="55.5703125" style="3" hidden="1" customWidth="1"/>
    <col min="23" max="23" width="54.7109375" style="3" hidden="1" customWidth="1"/>
    <col min="24" max="29" width="86.7109375" style="3" hidden="1" customWidth="1"/>
    <col min="30" max="32" width="164.140625" style="3" hidden="1" customWidth="1"/>
    <col min="33" max="33" width="34.7109375" style="3" hidden="1" customWidth="1"/>
    <col min="34" max="34" width="164.140625" style="3" hidden="1" customWidth="1"/>
    <col min="35" max="35" width="39.5703125" style="3" hidden="1" customWidth="1"/>
    <col min="36" max="36" width="134.85546875" style="3" hidden="1" customWidth="1"/>
    <col min="37" max="40" width="39.5703125" style="3" hidden="1" customWidth="1"/>
    <col min="41" max="42" width="134.85546875" style="3" hidden="1" customWidth="1"/>
    <col min="43" max="43" width="101.140625" style="3" hidden="1" customWidth="1"/>
    <col min="44" max="44" width="134.85546875" style="3" hidden="1" customWidth="1"/>
    <col min="45" max="47" width="101.140625" style="3" hidden="1" customWidth="1"/>
    <col min="48" max="48" width="58.7109375" style="3" hidden="1" customWidth="1"/>
    <col min="49" max="49" width="55.28515625" style="3" hidden="1" customWidth="1"/>
    <col min="50" max="50" width="58.7109375" style="3" hidden="1" customWidth="1"/>
    <col min="51" max="51" width="55.28515625" style="3" hidden="1" customWidth="1"/>
    <col min="52" max="16384" width="9.140625" style="2"/>
  </cols>
  <sheetData>
    <row r="1" spans="1:28" customFormat="1" ht="15">
      <c r="N1" s="4" t="s">
        <v>0</v>
      </c>
    </row>
    <row r="2" spans="1:28" customFormat="1" ht="11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8" customFormat="1" ht="6.75" customHeight="1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8" customFormat="1" ht="11.25" customHeight="1">
      <c r="A4" s="142" t="s">
        <v>2</v>
      </c>
      <c r="B4" s="142"/>
      <c r="C4" s="142"/>
      <c r="D4" s="8"/>
      <c r="E4" s="5"/>
      <c r="F4" s="5"/>
      <c r="G4" s="5"/>
      <c r="H4" s="5"/>
      <c r="I4" s="5"/>
      <c r="J4" s="1"/>
      <c r="K4" s="142" t="s">
        <v>3</v>
      </c>
      <c r="L4" s="142"/>
      <c r="M4" s="142"/>
      <c r="N4" s="142"/>
    </row>
    <row r="5" spans="1:28" customFormat="1" ht="11.25" customHeight="1">
      <c r="A5" s="143"/>
      <c r="B5" s="143"/>
      <c r="C5" s="143"/>
      <c r="D5" s="143"/>
      <c r="E5" s="9"/>
      <c r="F5" s="5"/>
      <c r="G5" s="5"/>
      <c r="H5" s="5"/>
      <c r="I5" s="5"/>
      <c r="J5" s="144"/>
      <c r="K5" s="144"/>
      <c r="L5" s="144"/>
      <c r="M5" s="144"/>
      <c r="N5" s="144"/>
    </row>
    <row r="6" spans="1:28" customFormat="1" ht="15">
      <c r="A6" s="123"/>
      <c r="B6" s="123"/>
      <c r="C6" s="123"/>
      <c r="D6" s="123"/>
      <c r="E6" s="5"/>
      <c r="F6" s="5"/>
      <c r="G6" s="5"/>
      <c r="H6" s="5"/>
      <c r="I6" s="5"/>
      <c r="J6" s="123"/>
      <c r="K6" s="123"/>
      <c r="L6" s="123"/>
      <c r="M6" s="123"/>
      <c r="N6" s="123"/>
      <c r="V6" s="3" t="s">
        <v>4</v>
      </c>
      <c r="W6" s="3" t="s">
        <v>4</v>
      </c>
    </row>
    <row r="7" spans="1:28" customFormat="1" ht="11.25" customHeight="1">
      <c r="A7" s="11"/>
      <c r="B7" s="12"/>
      <c r="C7" s="13"/>
      <c r="D7" s="9"/>
      <c r="E7" s="5"/>
      <c r="F7" s="5"/>
      <c r="G7" s="5"/>
      <c r="H7" s="5"/>
      <c r="I7" s="5"/>
      <c r="J7" s="11"/>
      <c r="K7" s="11"/>
      <c r="L7" s="11"/>
      <c r="M7" s="11"/>
      <c r="N7" s="13"/>
    </row>
    <row r="8" spans="1:28" customFormat="1" ht="11.25" customHeight="1">
      <c r="A8" s="1" t="s">
        <v>5</v>
      </c>
      <c r="B8" s="14"/>
      <c r="C8" s="14"/>
      <c r="D8" s="14"/>
      <c r="E8" s="5"/>
      <c r="F8" s="5"/>
      <c r="G8" s="5"/>
      <c r="H8" s="5"/>
      <c r="I8" s="5"/>
      <c r="J8" s="1"/>
      <c r="K8" s="1"/>
      <c r="L8" s="14"/>
      <c r="M8" s="14"/>
      <c r="N8" s="15" t="s">
        <v>5</v>
      </c>
    </row>
    <row r="9" spans="1:28" customFormat="1" ht="8.25" customHeight="1">
      <c r="A9" s="5"/>
      <c r="B9" s="5"/>
      <c r="C9" s="5"/>
      <c r="D9" s="5"/>
      <c r="E9" s="5"/>
      <c r="F9" s="16"/>
      <c r="G9" s="5"/>
      <c r="H9" s="5"/>
      <c r="I9" s="5"/>
      <c r="J9" s="5"/>
      <c r="K9" s="5"/>
      <c r="L9" s="5"/>
      <c r="M9" s="5"/>
      <c r="N9" s="5"/>
    </row>
    <row r="10" spans="1:28" customFormat="1" ht="2.25" customHeight="1">
      <c r="A10" s="17"/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8" customFormat="1" ht="11.25" customHeight="1">
      <c r="A11" s="17" t="s">
        <v>6</v>
      </c>
      <c r="B11" s="14"/>
      <c r="C11" s="5"/>
      <c r="E11" s="5"/>
      <c r="F11" s="5"/>
      <c r="G11" s="148" t="s">
        <v>7</v>
      </c>
      <c r="H11" s="148"/>
      <c r="I11" s="148"/>
      <c r="J11" s="148"/>
      <c r="K11" s="148"/>
      <c r="L11" s="148"/>
      <c r="M11" s="148"/>
      <c r="N11" s="148"/>
    </row>
    <row r="12" spans="1:28" customFormat="1" ht="45" customHeight="1">
      <c r="A12" s="17" t="s">
        <v>8</v>
      </c>
      <c r="B12" s="14"/>
      <c r="C12" s="5"/>
      <c r="E12" s="18"/>
      <c r="F12" s="18"/>
      <c r="G12" s="146" t="s">
        <v>9</v>
      </c>
      <c r="H12" s="146"/>
      <c r="I12" s="146"/>
      <c r="J12" s="146"/>
      <c r="K12" s="146"/>
      <c r="L12" s="146"/>
      <c r="M12" s="146"/>
      <c r="N12" s="146"/>
      <c r="X12" s="19" t="s">
        <v>9</v>
      </c>
    </row>
    <row r="13" spans="1:28" customFormat="1" ht="78.75" customHeight="1">
      <c r="A13" s="145" t="s">
        <v>10</v>
      </c>
      <c r="B13" s="145"/>
      <c r="C13" s="145"/>
      <c r="D13" s="145"/>
      <c r="E13" s="145"/>
      <c r="F13" s="145"/>
      <c r="G13" s="146" t="s">
        <v>11</v>
      </c>
      <c r="H13" s="146"/>
      <c r="I13" s="146"/>
      <c r="J13" s="146"/>
      <c r="K13" s="146"/>
      <c r="L13" s="146"/>
      <c r="M13" s="146"/>
      <c r="N13" s="146"/>
      <c r="P13" s="20" t="s">
        <v>10</v>
      </c>
      <c r="Q13" s="20" t="s">
        <v>11</v>
      </c>
      <c r="R13" s="21"/>
      <c r="S13" s="21"/>
      <c r="T13" s="21"/>
      <c r="U13" s="21"/>
      <c r="Y13" s="19" t="s">
        <v>11</v>
      </c>
    </row>
    <row r="14" spans="1:28" customFormat="1" ht="67.5" customHeight="1">
      <c r="A14" s="149" t="s">
        <v>12</v>
      </c>
      <c r="B14" s="149"/>
      <c r="C14" s="149"/>
      <c r="D14" s="149"/>
      <c r="E14" s="149"/>
      <c r="F14" s="149"/>
      <c r="G14" s="146"/>
      <c r="H14" s="146"/>
      <c r="I14" s="146"/>
      <c r="J14" s="146"/>
      <c r="K14" s="146"/>
      <c r="L14" s="146"/>
      <c r="M14" s="146"/>
      <c r="N14" s="146"/>
      <c r="P14" s="20" t="s">
        <v>13</v>
      </c>
      <c r="Q14" s="20"/>
      <c r="R14" s="21"/>
      <c r="S14" s="21"/>
      <c r="T14" s="21"/>
      <c r="U14" s="21"/>
      <c r="Z14" s="19" t="s">
        <v>4</v>
      </c>
    </row>
    <row r="15" spans="1:28" customFormat="1" ht="33.75" customHeight="1">
      <c r="A15" s="145" t="s">
        <v>14</v>
      </c>
      <c r="B15" s="145"/>
      <c r="C15" s="145"/>
      <c r="D15" s="145"/>
      <c r="E15" s="145"/>
      <c r="F15" s="145"/>
      <c r="G15" s="146"/>
      <c r="H15" s="146"/>
      <c r="I15" s="146"/>
      <c r="J15" s="146"/>
      <c r="K15" s="146"/>
      <c r="L15" s="146"/>
      <c r="M15" s="146"/>
      <c r="N15" s="146"/>
      <c r="P15" s="20" t="s">
        <v>14</v>
      </c>
      <c r="Q15" s="20"/>
      <c r="R15" s="21"/>
      <c r="S15" s="21"/>
      <c r="T15" s="21"/>
      <c r="U15" s="21"/>
      <c r="AA15" s="19" t="s">
        <v>4</v>
      </c>
    </row>
    <row r="16" spans="1:28" customFormat="1" ht="11.25" customHeight="1">
      <c r="A16" s="147" t="s">
        <v>15</v>
      </c>
      <c r="B16" s="147"/>
      <c r="C16" s="147"/>
      <c r="D16" s="147"/>
      <c r="E16" s="147"/>
      <c r="F16" s="147"/>
      <c r="G16" s="146"/>
      <c r="H16" s="146"/>
      <c r="I16" s="146"/>
      <c r="J16" s="146"/>
      <c r="K16" s="146"/>
      <c r="L16" s="146"/>
      <c r="M16" s="146"/>
      <c r="N16" s="146"/>
      <c r="AB16" s="19" t="s">
        <v>4</v>
      </c>
    </row>
    <row r="17" spans="1:33" customFormat="1" ht="15">
      <c r="A17" s="147" t="s">
        <v>16</v>
      </c>
      <c r="B17" s="147"/>
      <c r="C17" s="147"/>
      <c r="D17" s="147"/>
      <c r="E17" s="147"/>
      <c r="F17" s="147"/>
      <c r="G17" s="146"/>
      <c r="H17" s="146"/>
      <c r="I17" s="146"/>
      <c r="J17" s="146"/>
      <c r="K17" s="146"/>
      <c r="L17" s="146"/>
      <c r="M17" s="146"/>
      <c r="N17" s="146"/>
      <c r="AC17" s="19" t="s">
        <v>4</v>
      </c>
    </row>
    <row r="18" spans="1:33" customFormat="1" ht="3.75" customHeight="1">
      <c r="A18" s="22"/>
      <c r="B18" s="5"/>
      <c r="C18" s="5"/>
      <c r="D18" s="5"/>
      <c r="E18" s="5"/>
      <c r="F18" s="14"/>
      <c r="G18" s="14"/>
      <c r="H18" s="14"/>
      <c r="I18" s="14"/>
      <c r="J18" s="14"/>
      <c r="K18" s="14"/>
      <c r="L18" s="14"/>
      <c r="M18" s="14"/>
      <c r="N18" s="14"/>
    </row>
    <row r="19" spans="1:33" customFormat="1" ht="15">
      <c r="A19" s="138" t="s">
        <v>136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AD19" s="19" t="s">
        <v>17</v>
      </c>
    </row>
    <row r="20" spans="1:33" customFormat="1" ht="15">
      <c r="A20" s="139" t="s">
        <v>18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</row>
    <row r="21" spans="1:33" customFormat="1" ht="5.25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33" customFormat="1" ht="15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AE22" s="19" t="s">
        <v>4</v>
      </c>
    </row>
    <row r="23" spans="1:33" customFormat="1" ht="15">
      <c r="A23" s="139" t="s">
        <v>19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</row>
    <row r="24" spans="1:33" customFormat="1" ht="21" customHeight="1">
      <c r="A24" s="140" t="s">
        <v>20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33" customFormat="1" ht="3.7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33" customFormat="1" ht="15">
      <c r="A26" s="150" t="s">
        <v>135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AF26" s="19" t="s">
        <v>21</v>
      </c>
    </row>
    <row r="27" spans="1:33" customFormat="1" ht="12" customHeight="1">
      <c r="A27" s="139" t="s">
        <v>22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</row>
    <row r="28" spans="1:33" customFormat="1" ht="12" customHeight="1">
      <c r="A28" s="5" t="s">
        <v>23</v>
      </c>
      <c r="B28" s="25" t="s">
        <v>24</v>
      </c>
      <c r="C28" s="1" t="s">
        <v>25</v>
      </c>
      <c r="D28" s="1"/>
      <c r="E28" s="1"/>
      <c r="F28" s="18"/>
      <c r="G28" s="18"/>
      <c r="H28" s="18"/>
      <c r="I28" s="18"/>
      <c r="J28" s="18"/>
      <c r="K28" s="18"/>
      <c r="L28" s="18"/>
      <c r="M28" s="18"/>
      <c r="N28" s="18"/>
    </row>
    <row r="29" spans="1:33" customFormat="1" ht="12" customHeight="1">
      <c r="A29" s="5" t="s">
        <v>26</v>
      </c>
      <c r="B29" s="148"/>
      <c r="C29" s="148"/>
      <c r="D29" s="148"/>
      <c r="E29" s="148"/>
      <c r="F29" s="148"/>
      <c r="G29" s="18"/>
      <c r="H29" s="18"/>
      <c r="I29" s="18"/>
      <c r="J29" s="18"/>
      <c r="K29" s="18"/>
      <c r="L29" s="18"/>
      <c r="M29" s="18"/>
      <c r="N29" s="18"/>
    </row>
    <row r="30" spans="1:33" customFormat="1" ht="15">
      <c r="A30" s="5"/>
      <c r="B30" s="136" t="s">
        <v>27</v>
      </c>
      <c r="C30" s="136"/>
      <c r="D30" s="136"/>
      <c r="E30" s="136"/>
      <c r="F30" s="136"/>
      <c r="G30" s="26"/>
      <c r="H30" s="26"/>
      <c r="I30" s="26"/>
      <c r="J30" s="26"/>
      <c r="K30" s="26"/>
      <c r="L30" s="26"/>
      <c r="M30" s="27"/>
      <c r="N30" s="26"/>
    </row>
    <row r="31" spans="1:33" customFormat="1" ht="5.25" customHeight="1">
      <c r="A31" s="5"/>
      <c r="B31" s="5"/>
      <c r="C31" s="5"/>
      <c r="D31" s="28"/>
      <c r="E31" s="28"/>
      <c r="F31" s="28"/>
      <c r="G31" s="28"/>
      <c r="H31" s="28"/>
      <c r="I31" s="28"/>
      <c r="J31" s="28"/>
      <c r="K31" s="28"/>
      <c r="L31" s="28"/>
      <c r="M31" s="26"/>
      <c r="N31" s="26"/>
    </row>
    <row r="32" spans="1:33" customFormat="1" ht="15">
      <c r="A32" s="29" t="s">
        <v>28</v>
      </c>
      <c r="B32" s="5"/>
      <c r="C32" s="5"/>
      <c r="D32" s="137" t="s">
        <v>132</v>
      </c>
      <c r="E32" s="137"/>
      <c r="F32" s="137"/>
      <c r="G32" s="30"/>
      <c r="H32" s="30"/>
      <c r="I32" s="30"/>
      <c r="J32" s="30"/>
      <c r="K32" s="30"/>
      <c r="L32" s="30"/>
      <c r="M32" s="30"/>
      <c r="N32" s="30"/>
      <c r="AG32" s="19" t="s">
        <v>29</v>
      </c>
    </row>
    <row r="33" spans="1:37" customFormat="1" ht="7.5" customHeight="1">
      <c r="A33" s="5"/>
      <c r="B33" s="7"/>
      <c r="C33" s="7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  <row r="34" spans="1:37" customFormat="1" ht="12" customHeight="1">
      <c r="A34" s="29" t="s">
        <v>30</v>
      </c>
      <c r="B34" s="7"/>
      <c r="C34" s="32">
        <v>46160.544000000002</v>
      </c>
      <c r="D34" s="13" t="s">
        <v>31</v>
      </c>
      <c r="E34" s="33" t="s">
        <v>32</v>
      </c>
      <c r="G34" s="7"/>
      <c r="H34" s="7"/>
      <c r="I34" s="7"/>
      <c r="J34" s="7"/>
      <c r="K34" s="7"/>
      <c r="L34" s="34"/>
      <c r="M34" s="34"/>
      <c r="N34" s="7"/>
    </row>
    <row r="35" spans="1:37" customFormat="1" ht="11.25" customHeight="1">
      <c r="A35" s="5"/>
      <c r="B35" s="35" t="s">
        <v>33</v>
      </c>
      <c r="C35" s="36"/>
      <c r="D35" s="15"/>
      <c r="E35" s="33"/>
      <c r="G35" s="7"/>
    </row>
    <row r="36" spans="1:37" customFormat="1" ht="12" customHeight="1">
      <c r="A36" s="5"/>
      <c r="B36" s="37" t="s">
        <v>34</v>
      </c>
      <c r="C36" s="32">
        <v>34.619999999999997</v>
      </c>
      <c r="D36" s="13" t="s">
        <v>35</v>
      </c>
      <c r="E36" s="33" t="s">
        <v>32</v>
      </c>
      <c r="G36" s="7" t="s">
        <v>36</v>
      </c>
      <c r="I36" s="7"/>
      <c r="J36" s="7"/>
      <c r="K36" s="7"/>
      <c r="L36" s="32">
        <v>214.88</v>
      </c>
      <c r="M36" s="38" t="s">
        <v>37</v>
      </c>
      <c r="N36" s="33" t="s">
        <v>32</v>
      </c>
    </row>
    <row r="37" spans="1:37" customFormat="1" ht="12" customHeight="1">
      <c r="A37" s="5"/>
      <c r="B37" s="37" t="s">
        <v>38</v>
      </c>
      <c r="C37" s="32">
        <v>36499.83</v>
      </c>
      <c r="D37" s="39" t="s">
        <v>39</v>
      </c>
      <c r="E37" s="33" t="s">
        <v>32</v>
      </c>
      <c r="G37" s="7" t="s">
        <v>40</v>
      </c>
      <c r="I37" s="7"/>
      <c r="J37" s="7"/>
      <c r="K37" s="7"/>
      <c r="L37" s="141">
        <v>599.08000000000004</v>
      </c>
      <c r="M37" s="141"/>
      <c r="N37" s="33" t="s">
        <v>41</v>
      </c>
    </row>
    <row r="38" spans="1:37" customFormat="1" ht="12" customHeight="1">
      <c r="A38" s="5"/>
      <c r="B38" s="37" t="s">
        <v>42</v>
      </c>
      <c r="C38" s="32">
        <v>0</v>
      </c>
      <c r="D38" s="39" t="s">
        <v>43</v>
      </c>
      <c r="E38" s="33" t="s">
        <v>32</v>
      </c>
      <c r="G38" s="7" t="s">
        <v>44</v>
      </c>
      <c r="I38" s="7"/>
      <c r="J38" s="7"/>
      <c r="K38" s="7"/>
      <c r="L38" s="141">
        <v>106.3</v>
      </c>
      <c r="M38" s="141"/>
      <c r="N38" s="33" t="s">
        <v>41</v>
      </c>
    </row>
    <row r="39" spans="1:37" customFormat="1" ht="12" customHeight="1">
      <c r="A39" s="5"/>
      <c r="B39" s="37" t="s">
        <v>45</v>
      </c>
      <c r="C39" s="32">
        <v>0</v>
      </c>
      <c r="D39" s="13" t="s">
        <v>43</v>
      </c>
      <c r="E39" s="33" t="s">
        <v>32</v>
      </c>
      <c r="G39" s="7"/>
      <c r="H39" s="7"/>
      <c r="I39" s="7"/>
      <c r="J39" s="7"/>
      <c r="K39" s="7"/>
      <c r="L39" s="134" t="s">
        <v>46</v>
      </c>
      <c r="M39" s="134"/>
      <c r="N39" s="7"/>
    </row>
    <row r="40" spans="1:37" customFormat="1" ht="7.5" customHeight="1">
      <c r="A40" s="40"/>
    </row>
    <row r="41" spans="1:37" customFormat="1" ht="23.25" customHeight="1">
      <c r="A41" s="135" t="s">
        <v>47</v>
      </c>
      <c r="B41" s="130" t="s">
        <v>48</v>
      </c>
      <c r="C41" s="130" t="s">
        <v>49</v>
      </c>
      <c r="D41" s="130"/>
      <c r="E41" s="130"/>
      <c r="F41" s="130" t="s">
        <v>50</v>
      </c>
      <c r="G41" s="130" t="s">
        <v>51</v>
      </c>
      <c r="H41" s="130"/>
      <c r="I41" s="130"/>
      <c r="J41" s="130" t="s">
        <v>52</v>
      </c>
      <c r="K41" s="130"/>
      <c r="L41" s="130"/>
      <c r="M41" s="130" t="s">
        <v>53</v>
      </c>
      <c r="N41" s="130" t="s">
        <v>54</v>
      </c>
    </row>
    <row r="42" spans="1:37" customFormat="1" ht="28.5" customHeight="1">
      <c r="A42" s="135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</row>
    <row r="43" spans="1:37" customFormat="1" ht="22.5">
      <c r="A43" s="135"/>
      <c r="B43" s="130"/>
      <c r="C43" s="130"/>
      <c r="D43" s="130"/>
      <c r="E43" s="130"/>
      <c r="F43" s="130"/>
      <c r="G43" s="41" t="s">
        <v>55</v>
      </c>
      <c r="H43" s="41" t="s">
        <v>56</v>
      </c>
      <c r="I43" s="41" t="s">
        <v>57</v>
      </c>
      <c r="J43" s="41" t="s">
        <v>55</v>
      </c>
      <c r="K43" s="41" t="s">
        <v>56</v>
      </c>
      <c r="L43" s="41" t="s">
        <v>58</v>
      </c>
      <c r="M43" s="130"/>
      <c r="N43" s="130"/>
    </row>
    <row r="44" spans="1:37" customFormat="1" ht="15">
      <c r="A44" s="42">
        <v>1</v>
      </c>
      <c r="B44" s="43">
        <v>2</v>
      </c>
      <c r="C44" s="131">
        <v>3</v>
      </c>
      <c r="D44" s="131"/>
      <c r="E44" s="131"/>
      <c r="F44" s="43">
        <v>4</v>
      </c>
      <c r="G44" s="43">
        <v>5</v>
      </c>
      <c r="H44" s="43">
        <v>6</v>
      </c>
      <c r="I44" s="43">
        <v>7</v>
      </c>
      <c r="J44" s="43">
        <v>8</v>
      </c>
      <c r="K44" s="43">
        <v>9</v>
      </c>
      <c r="L44" s="43">
        <v>10</v>
      </c>
      <c r="M44" s="43">
        <v>11</v>
      </c>
      <c r="N44" s="43">
        <v>12</v>
      </c>
    </row>
    <row r="45" spans="1:37" customFormat="1" ht="15">
      <c r="A45" s="127" t="s">
        <v>59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9"/>
      <c r="AH45" s="44" t="s">
        <v>59</v>
      </c>
    </row>
    <row r="46" spans="1:37" customFormat="1" ht="23.25">
      <c r="A46" s="45" t="s">
        <v>60</v>
      </c>
      <c r="B46" s="46" t="s">
        <v>61</v>
      </c>
      <c r="C46" s="124" t="s">
        <v>62</v>
      </c>
      <c r="D46" s="124"/>
      <c r="E46" s="124"/>
      <c r="F46" s="47" t="s">
        <v>63</v>
      </c>
      <c r="G46" s="48">
        <v>1</v>
      </c>
      <c r="H46" s="49">
        <v>1</v>
      </c>
      <c r="I46" s="49">
        <v>1</v>
      </c>
      <c r="J46" s="50"/>
      <c r="K46" s="48"/>
      <c r="L46" s="50"/>
      <c r="M46" s="48"/>
      <c r="N46" s="51"/>
      <c r="AH46" s="44"/>
      <c r="AI46" s="52" t="s">
        <v>62</v>
      </c>
    </row>
    <row r="47" spans="1:37" customFormat="1" ht="23.25">
      <c r="A47" s="53"/>
      <c r="B47" s="54" t="s">
        <v>64</v>
      </c>
      <c r="C47" s="132" t="s">
        <v>65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3"/>
      <c r="AH47" s="44"/>
      <c r="AI47" s="52"/>
      <c r="AJ47" s="3" t="s">
        <v>65</v>
      </c>
    </row>
    <row r="48" spans="1:37" customFormat="1" ht="15">
      <c r="A48" s="55"/>
      <c r="B48" s="54" t="s">
        <v>60</v>
      </c>
      <c r="C48" s="123" t="s">
        <v>66</v>
      </c>
      <c r="D48" s="123"/>
      <c r="E48" s="123"/>
      <c r="F48" s="56"/>
      <c r="G48" s="57"/>
      <c r="H48" s="57"/>
      <c r="I48" s="57"/>
      <c r="J48" s="58">
        <v>4290.5200000000004</v>
      </c>
      <c r="K48" s="59">
        <v>0.3</v>
      </c>
      <c r="L48" s="58">
        <v>1287.1600000000001</v>
      </c>
      <c r="M48" s="60">
        <v>37.43</v>
      </c>
      <c r="N48" s="61">
        <v>48178.400000000001</v>
      </c>
      <c r="AH48" s="44"/>
      <c r="AI48" s="52"/>
      <c r="AK48" s="3" t="s">
        <v>66</v>
      </c>
    </row>
    <row r="49" spans="1:40" customFormat="1" ht="15">
      <c r="A49" s="55"/>
      <c r="B49" s="54" t="s">
        <v>67</v>
      </c>
      <c r="C49" s="123" t="s">
        <v>68</v>
      </c>
      <c r="D49" s="123"/>
      <c r="E49" s="123"/>
      <c r="F49" s="56"/>
      <c r="G49" s="57"/>
      <c r="H49" s="57"/>
      <c r="I49" s="57"/>
      <c r="J49" s="58">
        <v>9019.1200000000008</v>
      </c>
      <c r="K49" s="59">
        <v>0.3</v>
      </c>
      <c r="L49" s="58">
        <v>2705.74</v>
      </c>
      <c r="M49" s="60">
        <v>5.83</v>
      </c>
      <c r="N49" s="61">
        <v>15774.46</v>
      </c>
      <c r="AH49" s="44"/>
      <c r="AI49" s="52"/>
      <c r="AK49" s="3" t="s">
        <v>68</v>
      </c>
    </row>
    <row r="50" spans="1:40" customFormat="1" ht="15">
      <c r="A50" s="55"/>
      <c r="B50" s="54" t="s">
        <v>69</v>
      </c>
      <c r="C50" s="123" t="s">
        <v>70</v>
      </c>
      <c r="D50" s="123"/>
      <c r="E50" s="123"/>
      <c r="F50" s="56"/>
      <c r="G50" s="57"/>
      <c r="H50" s="57"/>
      <c r="I50" s="57"/>
      <c r="J50" s="62">
        <v>957.92</v>
      </c>
      <c r="K50" s="59">
        <v>0.3</v>
      </c>
      <c r="L50" s="62">
        <v>287.38</v>
      </c>
      <c r="M50" s="60">
        <v>37.43</v>
      </c>
      <c r="N50" s="61">
        <v>10756.63</v>
      </c>
      <c r="AH50" s="44"/>
      <c r="AI50" s="52"/>
      <c r="AK50" s="3" t="s">
        <v>70</v>
      </c>
    </row>
    <row r="51" spans="1:40" customFormat="1" ht="15">
      <c r="A51" s="55"/>
      <c r="B51" s="54" t="s">
        <v>71</v>
      </c>
      <c r="C51" s="123" t="s">
        <v>72</v>
      </c>
      <c r="D51" s="123"/>
      <c r="E51" s="123"/>
      <c r="F51" s="56"/>
      <c r="G51" s="57"/>
      <c r="H51" s="57"/>
      <c r="I51" s="57"/>
      <c r="J51" s="58">
        <v>2212.73</v>
      </c>
      <c r="K51" s="63">
        <v>0</v>
      </c>
      <c r="L51" s="62">
        <v>0</v>
      </c>
      <c r="M51" s="60">
        <v>5.15</v>
      </c>
      <c r="N51" s="64"/>
      <c r="AH51" s="44"/>
      <c r="AI51" s="52"/>
      <c r="AK51" s="3" t="s">
        <v>72</v>
      </c>
    </row>
    <row r="52" spans="1:40" customFormat="1" ht="15">
      <c r="A52" s="65"/>
      <c r="B52" s="54"/>
      <c r="C52" s="123" t="s">
        <v>73</v>
      </c>
      <c r="D52" s="123"/>
      <c r="E52" s="123"/>
      <c r="F52" s="56" t="s">
        <v>74</v>
      </c>
      <c r="G52" s="63">
        <v>446</v>
      </c>
      <c r="H52" s="59">
        <v>0.3</v>
      </c>
      <c r="I52" s="59">
        <v>133.80000000000001</v>
      </c>
      <c r="J52" s="66"/>
      <c r="K52" s="57"/>
      <c r="L52" s="66"/>
      <c r="M52" s="57"/>
      <c r="N52" s="64"/>
      <c r="AH52" s="44"/>
      <c r="AI52" s="52"/>
      <c r="AL52" s="3" t="s">
        <v>73</v>
      </c>
    </row>
    <row r="53" spans="1:40" customFormat="1" ht="15">
      <c r="A53" s="65"/>
      <c r="B53" s="54"/>
      <c r="C53" s="123" t="s">
        <v>75</v>
      </c>
      <c r="D53" s="123"/>
      <c r="E53" s="123"/>
      <c r="F53" s="56" t="s">
        <v>74</v>
      </c>
      <c r="G53" s="60">
        <v>80.84</v>
      </c>
      <c r="H53" s="59">
        <v>0.3</v>
      </c>
      <c r="I53" s="67">
        <v>24.251999999999999</v>
      </c>
      <c r="J53" s="66"/>
      <c r="K53" s="57"/>
      <c r="L53" s="66"/>
      <c r="M53" s="57"/>
      <c r="N53" s="64"/>
      <c r="AH53" s="44"/>
      <c r="AI53" s="52"/>
      <c r="AL53" s="3" t="s">
        <v>75</v>
      </c>
    </row>
    <row r="54" spans="1:40" customFormat="1" ht="15">
      <c r="A54" s="55"/>
      <c r="B54" s="54"/>
      <c r="C54" s="126" t="s">
        <v>76</v>
      </c>
      <c r="D54" s="126"/>
      <c r="E54" s="126"/>
      <c r="F54" s="68"/>
      <c r="G54" s="69"/>
      <c r="H54" s="69"/>
      <c r="I54" s="69"/>
      <c r="J54" s="70">
        <v>15522.37</v>
      </c>
      <c r="K54" s="69"/>
      <c r="L54" s="70">
        <v>3992.9</v>
      </c>
      <c r="M54" s="69"/>
      <c r="N54" s="71">
        <v>63952.86</v>
      </c>
      <c r="AH54" s="44"/>
      <c r="AI54" s="52"/>
      <c r="AM54" s="3" t="s">
        <v>76</v>
      </c>
    </row>
    <row r="55" spans="1:40" customFormat="1" ht="15">
      <c r="A55" s="65"/>
      <c r="B55" s="54"/>
      <c r="C55" s="123" t="s">
        <v>77</v>
      </c>
      <c r="D55" s="123"/>
      <c r="E55" s="123"/>
      <c r="F55" s="56"/>
      <c r="G55" s="57"/>
      <c r="H55" s="57"/>
      <c r="I55" s="57"/>
      <c r="J55" s="66"/>
      <c r="K55" s="57"/>
      <c r="L55" s="58">
        <v>1574.54</v>
      </c>
      <c r="M55" s="57"/>
      <c r="N55" s="61">
        <v>58935.03</v>
      </c>
      <c r="AH55" s="44"/>
      <c r="AI55" s="52"/>
      <c r="AL55" s="3" t="s">
        <v>77</v>
      </c>
    </row>
    <row r="56" spans="1:40" customFormat="1" ht="23.25">
      <c r="A56" s="65"/>
      <c r="B56" s="54" t="s">
        <v>78</v>
      </c>
      <c r="C56" s="123" t="s">
        <v>79</v>
      </c>
      <c r="D56" s="123"/>
      <c r="E56" s="123"/>
      <c r="F56" s="56" t="s">
        <v>80</v>
      </c>
      <c r="G56" s="63">
        <v>97</v>
      </c>
      <c r="H56" s="57"/>
      <c r="I56" s="63">
        <v>97</v>
      </c>
      <c r="J56" s="66"/>
      <c r="K56" s="57"/>
      <c r="L56" s="58">
        <v>1527.3</v>
      </c>
      <c r="M56" s="57"/>
      <c r="N56" s="61">
        <v>57166.98</v>
      </c>
      <c r="AH56" s="44"/>
      <c r="AI56" s="52"/>
      <c r="AL56" s="3" t="s">
        <v>79</v>
      </c>
    </row>
    <row r="57" spans="1:40" customFormat="1" ht="23.25">
      <c r="A57" s="65"/>
      <c r="B57" s="54" t="s">
        <v>81</v>
      </c>
      <c r="C57" s="123" t="s">
        <v>82</v>
      </c>
      <c r="D57" s="123"/>
      <c r="E57" s="123"/>
      <c r="F57" s="56" t="s">
        <v>80</v>
      </c>
      <c r="G57" s="63">
        <v>51</v>
      </c>
      <c r="H57" s="57"/>
      <c r="I57" s="63">
        <v>51</v>
      </c>
      <c r="J57" s="66"/>
      <c r="K57" s="57"/>
      <c r="L57" s="62">
        <v>803.02</v>
      </c>
      <c r="M57" s="57"/>
      <c r="N57" s="61">
        <v>30056.87</v>
      </c>
      <c r="AH57" s="44"/>
      <c r="AI57" s="52"/>
      <c r="AL57" s="3" t="s">
        <v>82</v>
      </c>
    </row>
    <row r="58" spans="1:40" customFormat="1" ht="15">
      <c r="A58" s="72"/>
      <c r="B58" s="73"/>
      <c r="C58" s="124" t="s">
        <v>83</v>
      </c>
      <c r="D58" s="124"/>
      <c r="E58" s="124"/>
      <c r="F58" s="47"/>
      <c r="G58" s="48"/>
      <c r="H58" s="48"/>
      <c r="I58" s="48"/>
      <c r="J58" s="50"/>
      <c r="K58" s="48"/>
      <c r="L58" s="74">
        <v>6323.22</v>
      </c>
      <c r="M58" s="69"/>
      <c r="N58" s="75">
        <v>151176.71</v>
      </c>
      <c r="AH58" s="44"/>
      <c r="AI58" s="52"/>
      <c r="AN58" s="52" t="s">
        <v>83</v>
      </c>
    </row>
    <row r="59" spans="1:40" customFormat="1" ht="23.25">
      <c r="A59" s="45" t="s">
        <v>67</v>
      </c>
      <c r="B59" s="46" t="s">
        <v>61</v>
      </c>
      <c r="C59" s="124" t="s">
        <v>137</v>
      </c>
      <c r="D59" s="124"/>
      <c r="E59" s="124"/>
      <c r="F59" s="47" t="s">
        <v>63</v>
      </c>
      <c r="G59" s="48">
        <v>1</v>
      </c>
      <c r="H59" s="49">
        <v>1</v>
      </c>
      <c r="I59" s="49">
        <v>1</v>
      </c>
      <c r="J59" s="50"/>
      <c r="K59" s="48"/>
      <c r="L59" s="50"/>
      <c r="M59" s="48"/>
      <c r="N59" s="51"/>
      <c r="AH59" s="44"/>
      <c r="AI59" s="52" t="s">
        <v>84</v>
      </c>
      <c r="AN59" s="52"/>
    </row>
    <row r="60" spans="1:40" customFormat="1" ht="15">
      <c r="A60" s="55"/>
      <c r="B60" s="54" t="s">
        <v>60</v>
      </c>
      <c r="C60" s="123" t="s">
        <v>66</v>
      </c>
      <c r="D60" s="123"/>
      <c r="E60" s="123"/>
      <c r="F60" s="56"/>
      <c r="G60" s="57"/>
      <c r="H60" s="57"/>
      <c r="I60" s="57"/>
      <c r="J60" s="58">
        <v>4290.5200000000004</v>
      </c>
      <c r="K60" s="57"/>
      <c r="L60" s="58">
        <v>4290.5200000000004</v>
      </c>
      <c r="M60" s="60">
        <v>37.43</v>
      </c>
      <c r="N60" s="61">
        <v>160594.16</v>
      </c>
      <c r="AH60" s="44"/>
      <c r="AI60" s="52"/>
      <c r="AK60" s="3" t="s">
        <v>66</v>
      </c>
      <c r="AN60" s="52"/>
    </row>
    <row r="61" spans="1:40" customFormat="1" ht="15">
      <c r="A61" s="55"/>
      <c r="B61" s="54" t="s">
        <v>67</v>
      </c>
      <c r="C61" s="123" t="s">
        <v>68</v>
      </c>
      <c r="D61" s="123"/>
      <c r="E61" s="123"/>
      <c r="F61" s="56"/>
      <c r="G61" s="57"/>
      <c r="H61" s="57"/>
      <c r="I61" s="57"/>
      <c r="J61" s="58">
        <v>9019.1200000000008</v>
      </c>
      <c r="K61" s="57"/>
      <c r="L61" s="58">
        <v>9019.1200000000008</v>
      </c>
      <c r="M61" s="60">
        <v>5.83</v>
      </c>
      <c r="N61" s="61">
        <v>52581.47</v>
      </c>
      <c r="AH61" s="44"/>
      <c r="AI61" s="52"/>
      <c r="AK61" s="3" t="s">
        <v>68</v>
      </c>
      <c r="AN61" s="52"/>
    </row>
    <row r="62" spans="1:40" customFormat="1" ht="15">
      <c r="A62" s="55"/>
      <c r="B62" s="54" t="s">
        <v>69</v>
      </c>
      <c r="C62" s="123" t="s">
        <v>70</v>
      </c>
      <c r="D62" s="123"/>
      <c r="E62" s="123"/>
      <c r="F62" s="56"/>
      <c r="G62" s="57"/>
      <c r="H62" s="57"/>
      <c r="I62" s="57"/>
      <c r="J62" s="62">
        <v>957.92</v>
      </c>
      <c r="K62" s="57"/>
      <c r="L62" s="62">
        <v>957.92</v>
      </c>
      <c r="M62" s="60">
        <v>37.43</v>
      </c>
      <c r="N62" s="61">
        <v>35854.949999999997</v>
      </c>
      <c r="AH62" s="44"/>
      <c r="AI62" s="52"/>
      <c r="AK62" s="3" t="s">
        <v>70</v>
      </c>
      <c r="AN62" s="52"/>
    </row>
    <row r="63" spans="1:40" customFormat="1" ht="15">
      <c r="A63" s="55"/>
      <c r="B63" s="54" t="s">
        <v>71</v>
      </c>
      <c r="C63" s="123" t="s">
        <v>72</v>
      </c>
      <c r="D63" s="123"/>
      <c r="E63" s="123"/>
      <c r="F63" s="56"/>
      <c r="G63" s="57"/>
      <c r="H63" s="57"/>
      <c r="I63" s="57"/>
      <c r="J63" s="58">
        <v>2212.73</v>
      </c>
      <c r="K63" s="57"/>
      <c r="L63" s="58">
        <v>2212.73</v>
      </c>
      <c r="M63" s="60">
        <v>5.15</v>
      </c>
      <c r="N63" s="61">
        <v>11395.56</v>
      </c>
      <c r="AH63" s="44"/>
      <c r="AI63" s="52"/>
      <c r="AK63" s="3" t="s">
        <v>72</v>
      </c>
      <c r="AN63" s="52"/>
    </row>
    <row r="64" spans="1:40" customFormat="1" ht="15">
      <c r="A64" s="65"/>
      <c r="B64" s="54"/>
      <c r="C64" s="123" t="s">
        <v>73</v>
      </c>
      <c r="D64" s="123"/>
      <c r="E64" s="123"/>
      <c r="F64" s="56" t="s">
        <v>74</v>
      </c>
      <c r="G64" s="63">
        <v>446</v>
      </c>
      <c r="H64" s="57"/>
      <c r="I64" s="63">
        <v>446</v>
      </c>
      <c r="J64" s="66"/>
      <c r="K64" s="57"/>
      <c r="L64" s="66"/>
      <c r="M64" s="57"/>
      <c r="N64" s="64"/>
      <c r="AH64" s="44"/>
      <c r="AI64" s="52"/>
      <c r="AL64" s="3" t="s">
        <v>73</v>
      </c>
      <c r="AN64" s="52"/>
    </row>
    <row r="65" spans="1:44" customFormat="1" ht="15">
      <c r="A65" s="65"/>
      <c r="B65" s="54"/>
      <c r="C65" s="123" t="s">
        <v>75</v>
      </c>
      <c r="D65" s="123"/>
      <c r="E65" s="123"/>
      <c r="F65" s="56" t="s">
        <v>74</v>
      </c>
      <c r="G65" s="60">
        <v>80.84</v>
      </c>
      <c r="H65" s="57"/>
      <c r="I65" s="60">
        <v>80.84</v>
      </c>
      <c r="J65" s="66"/>
      <c r="K65" s="57"/>
      <c r="L65" s="66"/>
      <c r="M65" s="57"/>
      <c r="N65" s="64"/>
      <c r="AH65" s="44"/>
      <c r="AI65" s="52"/>
      <c r="AL65" s="3" t="s">
        <v>75</v>
      </c>
      <c r="AN65" s="52"/>
    </row>
    <row r="66" spans="1:44" customFormat="1" ht="15">
      <c r="A66" s="55"/>
      <c r="B66" s="54"/>
      <c r="C66" s="126" t="s">
        <v>76</v>
      </c>
      <c r="D66" s="126"/>
      <c r="E66" s="126"/>
      <c r="F66" s="68"/>
      <c r="G66" s="69"/>
      <c r="H66" s="69"/>
      <c r="I66" s="69"/>
      <c r="J66" s="70">
        <v>15522.37</v>
      </c>
      <c r="K66" s="69"/>
      <c r="L66" s="70">
        <v>15522.37</v>
      </c>
      <c r="M66" s="69"/>
      <c r="N66" s="71">
        <v>224571.19</v>
      </c>
      <c r="AH66" s="44"/>
      <c r="AI66" s="52"/>
      <c r="AM66" s="3" t="s">
        <v>76</v>
      </c>
      <c r="AN66" s="52"/>
    </row>
    <row r="67" spans="1:44" customFormat="1" ht="15">
      <c r="A67" s="65"/>
      <c r="B67" s="54"/>
      <c r="C67" s="123" t="s">
        <v>77</v>
      </c>
      <c r="D67" s="123"/>
      <c r="E67" s="123"/>
      <c r="F67" s="56"/>
      <c r="G67" s="57"/>
      <c r="H67" s="57"/>
      <c r="I67" s="57"/>
      <c r="J67" s="66"/>
      <c r="K67" s="57"/>
      <c r="L67" s="58">
        <v>5248.44</v>
      </c>
      <c r="M67" s="57"/>
      <c r="N67" s="61">
        <v>196449.11</v>
      </c>
      <c r="AH67" s="44"/>
      <c r="AI67" s="52"/>
      <c r="AL67" s="3" t="s">
        <v>77</v>
      </c>
      <c r="AN67" s="52"/>
    </row>
    <row r="68" spans="1:44" customFormat="1" ht="23.25">
      <c r="A68" s="65"/>
      <c r="B68" s="54" t="s">
        <v>78</v>
      </c>
      <c r="C68" s="123" t="s">
        <v>79</v>
      </c>
      <c r="D68" s="123"/>
      <c r="E68" s="123"/>
      <c r="F68" s="56" t="s">
        <v>80</v>
      </c>
      <c r="G68" s="63">
        <v>97</v>
      </c>
      <c r="H68" s="57"/>
      <c r="I68" s="63">
        <v>97</v>
      </c>
      <c r="J68" s="66"/>
      <c r="K68" s="57"/>
      <c r="L68" s="58">
        <v>5090.99</v>
      </c>
      <c r="M68" s="57"/>
      <c r="N68" s="61">
        <v>190555.64</v>
      </c>
      <c r="AH68" s="44"/>
      <c r="AI68" s="52"/>
      <c r="AL68" s="3" t="s">
        <v>79</v>
      </c>
      <c r="AN68" s="52"/>
    </row>
    <row r="69" spans="1:44" customFormat="1" ht="23.25">
      <c r="A69" s="65"/>
      <c r="B69" s="54" t="s">
        <v>81</v>
      </c>
      <c r="C69" s="123" t="s">
        <v>82</v>
      </c>
      <c r="D69" s="123"/>
      <c r="E69" s="123"/>
      <c r="F69" s="56" t="s">
        <v>80</v>
      </c>
      <c r="G69" s="63">
        <v>51</v>
      </c>
      <c r="H69" s="57"/>
      <c r="I69" s="63">
        <v>51</v>
      </c>
      <c r="J69" s="66"/>
      <c r="K69" s="57"/>
      <c r="L69" s="58">
        <v>2676.7</v>
      </c>
      <c r="M69" s="57"/>
      <c r="N69" s="61">
        <v>100189.05</v>
      </c>
      <c r="AH69" s="44"/>
      <c r="AI69" s="52"/>
      <c r="AL69" s="3" t="s">
        <v>82</v>
      </c>
      <c r="AN69" s="52"/>
    </row>
    <row r="70" spans="1:44" customFormat="1" ht="15">
      <c r="A70" s="72"/>
      <c r="B70" s="73"/>
      <c r="C70" s="124" t="s">
        <v>83</v>
      </c>
      <c r="D70" s="124"/>
      <c r="E70" s="124"/>
      <c r="F70" s="47"/>
      <c r="G70" s="48"/>
      <c r="H70" s="48"/>
      <c r="I70" s="48"/>
      <c r="J70" s="50"/>
      <c r="K70" s="48"/>
      <c r="L70" s="74">
        <v>23290.06</v>
      </c>
      <c r="M70" s="69"/>
      <c r="N70" s="75">
        <v>515315.88</v>
      </c>
      <c r="AH70" s="44"/>
      <c r="AI70" s="52"/>
      <c r="AN70" s="52" t="s">
        <v>83</v>
      </c>
    </row>
    <row r="71" spans="1:44" customFormat="1" ht="15">
      <c r="A71" s="45" t="s">
        <v>69</v>
      </c>
      <c r="B71" s="46" t="s">
        <v>85</v>
      </c>
      <c r="C71" s="124" t="s">
        <v>86</v>
      </c>
      <c r="D71" s="124"/>
      <c r="E71" s="124"/>
      <c r="F71" s="47" t="s">
        <v>87</v>
      </c>
      <c r="G71" s="48">
        <v>1</v>
      </c>
      <c r="H71" s="49">
        <v>1</v>
      </c>
      <c r="I71" s="49">
        <v>1</v>
      </c>
      <c r="J71" s="74">
        <v>83259000</v>
      </c>
      <c r="K71" s="48"/>
      <c r="L71" s="74">
        <v>12615000</v>
      </c>
      <c r="M71" s="76">
        <v>5.15</v>
      </c>
      <c r="N71" s="75">
        <f>J71</f>
        <v>83259000</v>
      </c>
      <c r="AH71" s="44"/>
      <c r="AI71" s="52" t="s">
        <v>86</v>
      </c>
      <c r="AN71" s="52"/>
    </row>
    <row r="72" spans="1:44" customFormat="1" ht="15">
      <c r="A72" s="72"/>
      <c r="B72" s="73"/>
      <c r="C72" s="123" t="s">
        <v>88</v>
      </c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5"/>
      <c r="AH72" s="44"/>
      <c r="AI72" s="52"/>
      <c r="AN72" s="52"/>
      <c r="AO72" s="3" t="s">
        <v>88</v>
      </c>
    </row>
    <row r="73" spans="1:44" customFormat="1" ht="15">
      <c r="A73" s="151"/>
      <c r="B73" s="152"/>
      <c r="C73" s="153" t="s">
        <v>89</v>
      </c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4"/>
      <c r="AH73" s="44"/>
      <c r="AI73" s="52"/>
      <c r="AN73" s="52"/>
      <c r="AP73" s="3" t="s">
        <v>89</v>
      </c>
    </row>
    <row r="74" spans="1:44" customFormat="1" ht="15">
      <c r="A74" s="155"/>
      <c r="B74" s="156"/>
      <c r="C74" s="157" t="s">
        <v>83</v>
      </c>
      <c r="D74" s="157"/>
      <c r="E74" s="157"/>
      <c r="F74" s="158"/>
      <c r="G74" s="159"/>
      <c r="H74" s="159"/>
      <c r="I74" s="159"/>
      <c r="J74" s="160"/>
      <c r="K74" s="159"/>
      <c r="L74" s="161">
        <f>L71</f>
        <v>12615000</v>
      </c>
      <c r="M74" s="162"/>
      <c r="N74" s="163">
        <f>N71</f>
        <v>83259000</v>
      </c>
      <c r="AH74" s="44"/>
      <c r="AI74" s="52"/>
      <c r="AN74" s="52" t="s">
        <v>83</v>
      </c>
    </row>
    <row r="75" spans="1:44" customFormat="1" ht="0" hidden="1" customHeight="1">
      <c r="A75" s="164"/>
      <c r="B75" s="165"/>
      <c r="C75" s="165"/>
      <c r="D75" s="165"/>
      <c r="E75" s="165"/>
      <c r="F75" s="166"/>
      <c r="G75" s="166"/>
      <c r="H75" s="166"/>
      <c r="I75" s="166"/>
      <c r="J75" s="167"/>
      <c r="K75" s="166"/>
      <c r="L75" s="167"/>
      <c r="M75" s="168"/>
      <c r="N75" s="167"/>
      <c r="AH75" s="44"/>
      <c r="AI75" s="52"/>
      <c r="AN75" s="52"/>
    </row>
    <row r="76" spans="1:44" customFormat="1" ht="15">
      <c r="A76" s="169"/>
      <c r="B76" s="170"/>
      <c r="C76" s="157" t="s">
        <v>90</v>
      </c>
      <c r="D76" s="157"/>
      <c r="E76" s="157"/>
      <c r="F76" s="157"/>
      <c r="G76" s="157"/>
      <c r="H76" s="157"/>
      <c r="I76" s="157"/>
      <c r="J76" s="157"/>
      <c r="K76" s="157"/>
      <c r="L76" s="171">
        <f>L74+L70+L58</f>
        <v>12644613.280000001</v>
      </c>
      <c r="M76" s="172"/>
      <c r="N76" s="173">
        <f>N58+N70+N71</f>
        <v>83925492.590000004</v>
      </c>
      <c r="AH76" s="44"/>
      <c r="AI76" s="52"/>
      <c r="AN76" s="52"/>
      <c r="AQ76" s="52" t="s">
        <v>90</v>
      </c>
    </row>
    <row r="77" spans="1:44" customFormat="1" ht="15">
      <c r="A77" s="174" t="s">
        <v>91</v>
      </c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6"/>
      <c r="AH77" s="44" t="s">
        <v>91</v>
      </c>
      <c r="AI77" s="52"/>
      <c r="AN77" s="52"/>
      <c r="AQ77" s="52"/>
    </row>
    <row r="78" spans="1:44" customFormat="1" ht="23.25">
      <c r="A78" s="177" t="s">
        <v>71</v>
      </c>
      <c r="B78" s="178" t="s">
        <v>92</v>
      </c>
      <c r="C78" s="157" t="s">
        <v>93</v>
      </c>
      <c r="D78" s="157"/>
      <c r="E78" s="157"/>
      <c r="F78" s="158" t="s">
        <v>94</v>
      </c>
      <c r="G78" s="159">
        <v>4.7600000000000003E-2</v>
      </c>
      <c r="H78" s="179">
        <v>1</v>
      </c>
      <c r="I78" s="180">
        <v>4.7600000000000003E-2</v>
      </c>
      <c r="J78" s="160"/>
      <c r="K78" s="159"/>
      <c r="L78" s="160"/>
      <c r="M78" s="159"/>
      <c r="N78" s="181"/>
      <c r="AH78" s="44"/>
      <c r="AI78" s="52" t="s">
        <v>93</v>
      </c>
      <c r="AN78" s="52"/>
      <c r="AQ78" s="52"/>
    </row>
    <row r="79" spans="1:44" customFormat="1" ht="15">
      <c r="A79" s="77"/>
      <c r="B79" s="10"/>
      <c r="C79" s="123" t="s">
        <v>95</v>
      </c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5"/>
      <c r="AH79" s="44"/>
      <c r="AI79" s="52"/>
      <c r="AN79" s="52"/>
      <c r="AQ79" s="52"/>
      <c r="AR79" s="3" t="s">
        <v>95</v>
      </c>
    </row>
    <row r="80" spans="1:44" customFormat="1" ht="15">
      <c r="A80" s="55"/>
      <c r="B80" s="54" t="s">
        <v>60</v>
      </c>
      <c r="C80" s="123" t="s">
        <v>66</v>
      </c>
      <c r="D80" s="123"/>
      <c r="E80" s="123"/>
      <c r="F80" s="56"/>
      <c r="G80" s="57"/>
      <c r="H80" s="57"/>
      <c r="I80" s="57"/>
      <c r="J80" s="58">
        <v>3426.3</v>
      </c>
      <c r="K80" s="57"/>
      <c r="L80" s="62">
        <v>163.09</v>
      </c>
      <c r="M80" s="60">
        <v>37.43</v>
      </c>
      <c r="N80" s="61">
        <v>6104.46</v>
      </c>
      <c r="AH80" s="44"/>
      <c r="AI80" s="52"/>
      <c r="AK80" s="3" t="s">
        <v>66</v>
      </c>
      <c r="AN80" s="52"/>
      <c r="AQ80" s="52"/>
    </row>
    <row r="81" spans="1:43" customFormat="1" ht="15">
      <c r="A81" s="55"/>
      <c r="B81" s="54" t="s">
        <v>67</v>
      </c>
      <c r="C81" s="123" t="s">
        <v>68</v>
      </c>
      <c r="D81" s="123"/>
      <c r="E81" s="123"/>
      <c r="F81" s="56"/>
      <c r="G81" s="57"/>
      <c r="H81" s="57"/>
      <c r="I81" s="57"/>
      <c r="J81" s="58">
        <v>2470.5100000000002</v>
      </c>
      <c r="K81" s="57"/>
      <c r="L81" s="62">
        <v>117.6</v>
      </c>
      <c r="M81" s="60">
        <v>5.83</v>
      </c>
      <c r="N81" s="88">
        <v>685.61</v>
      </c>
      <c r="AH81" s="44"/>
      <c r="AI81" s="52"/>
      <c r="AK81" s="3" t="s">
        <v>68</v>
      </c>
      <c r="AN81" s="52"/>
      <c r="AQ81" s="52"/>
    </row>
    <row r="82" spans="1:43" customFormat="1" ht="15">
      <c r="A82" s="55"/>
      <c r="B82" s="54" t="s">
        <v>69</v>
      </c>
      <c r="C82" s="123" t="s">
        <v>70</v>
      </c>
      <c r="D82" s="123"/>
      <c r="E82" s="123"/>
      <c r="F82" s="56"/>
      <c r="G82" s="57"/>
      <c r="H82" s="57"/>
      <c r="I82" s="57"/>
      <c r="J82" s="62">
        <v>339.05</v>
      </c>
      <c r="K82" s="57"/>
      <c r="L82" s="62">
        <v>16.14</v>
      </c>
      <c r="M82" s="60">
        <v>37.43</v>
      </c>
      <c r="N82" s="88">
        <v>604.12</v>
      </c>
      <c r="AH82" s="44"/>
      <c r="AI82" s="52"/>
      <c r="AK82" s="3" t="s">
        <v>70</v>
      </c>
      <c r="AN82" s="52"/>
      <c r="AQ82" s="52"/>
    </row>
    <row r="83" spans="1:43" customFormat="1" ht="15">
      <c r="A83" s="55"/>
      <c r="B83" s="54" t="s">
        <v>71</v>
      </c>
      <c r="C83" s="123" t="s">
        <v>72</v>
      </c>
      <c r="D83" s="123"/>
      <c r="E83" s="123"/>
      <c r="F83" s="56"/>
      <c r="G83" s="57"/>
      <c r="H83" s="57"/>
      <c r="I83" s="57"/>
      <c r="J83" s="58">
        <v>3932.21</v>
      </c>
      <c r="K83" s="57"/>
      <c r="L83" s="62">
        <v>187.17</v>
      </c>
      <c r="M83" s="60">
        <v>5.15</v>
      </c>
      <c r="N83" s="88">
        <v>963.93</v>
      </c>
      <c r="AH83" s="44"/>
      <c r="AI83" s="52"/>
      <c r="AK83" s="3" t="s">
        <v>72</v>
      </c>
      <c r="AN83" s="52"/>
      <c r="AQ83" s="52"/>
    </row>
    <row r="84" spans="1:43" customFormat="1" ht="15">
      <c r="A84" s="65"/>
      <c r="B84" s="54"/>
      <c r="C84" s="123" t="s">
        <v>73</v>
      </c>
      <c r="D84" s="123"/>
      <c r="E84" s="123"/>
      <c r="F84" s="56" t="s">
        <v>74</v>
      </c>
      <c r="G84" s="63">
        <v>405</v>
      </c>
      <c r="H84" s="57"/>
      <c r="I84" s="67">
        <v>19.277999999999999</v>
      </c>
      <c r="J84" s="66"/>
      <c r="K84" s="57"/>
      <c r="L84" s="66"/>
      <c r="M84" s="57"/>
      <c r="N84" s="64"/>
      <c r="AH84" s="44"/>
      <c r="AI84" s="52"/>
      <c r="AL84" s="3" t="s">
        <v>73</v>
      </c>
      <c r="AN84" s="52"/>
      <c r="AQ84" s="52"/>
    </row>
    <row r="85" spans="1:43" customFormat="1" ht="15">
      <c r="A85" s="65"/>
      <c r="B85" s="54"/>
      <c r="C85" s="123" t="s">
        <v>75</v>
      </c>
      <c r="D85" s="123"/>
      <c r="E85" s="123"/>
      <c r="F85" s="56" t="s">
        <v>74</v>
      </c>
      <c r="G85" s="60">
        <v>25.39</v>
      </c>
      <c r="H85" s="57"/>
      <c r="I85" s="89">
        <v>1.208564</v>
      </c>
      <c r="J85" s="66"/>
      <c r="K85" s="57"/>
      <c r="L85" s="66"/>
      <c r="M85" s="57"/>
      <c r="N85" s="64"/>
      <c r="AH85" s="44"/>
      <c r="AI85" s="52"/>
      <c r="AL85" s="3" t="s">
        <v>75</v>
      </c>
      <c r="AN85" s="52"/>
      <c r="AQ85" s="52"/>
    </row>
    <row r="86" spans="1:43" customFormat="1" ht="15">
      <c r="A86" s="55"/>
      <c r="B86" s="54"/>
      <c r="C86" s="126" t="s">
        <v>76</v>
      </c>
      <c r="D86" s="126"/>
      <c r="E86" s="126"/>
      <c r="F86" s="68"/>
      <c r="G86" s="69"/>
      <c r="H86" s="69"/>
      <c r="I86" s="69"/>
      <c r="J86" s="70">
        <v>9829.02</v>
      </c>
      <c r="K86" s="69"/>
      <c r="L86" s="90">
        <v>467.86</v>
      </c>
      <c r="M86" s="69"/>
      <c r="N86" s="71">
        <v>7754</v>
      </c>
      <c r="AH86" s="44"/>
      <c r="AI86" s="52"/>
      <c r="AM86" s="3" t="s">
        <v>76</v>
      </c>
      <c r="AN86" s="52"/>
      <c r="AQ86" s="52"/>
    </row>
    <row r="87" spans="1:43" customFormat="1" ht="15">
      <c r="A87" s="65"/>
      <c r="B87" s="54"/>
      <c r="C87" s="123" t="s">
        <v>77</v>
      </c>
      <c r="D87" s="123"/>
      <c r="E87" s="123"/>
      <c r="F87" s="56"/>
      <c r="G87" s="57"/>
      <c r="H87" s="57"/>
      <c r="I87" s="57"/>
      <c r="J87" s="66"/>
      <c r="K87" s="57"/>
      <c r="L87" s="62">
        <v>179.23</v>
      </c>
      <c r="M87" s="57"/>
      <c r="N87" s="61">
        <v>6708.58</v>
      </c>
      <c r="AH87" s="44"/>
      <c r="AI87" s="52"/>
      <c r="AL87" s="3" t="s">
        <v>77</v>
      </c>
      <c r="AN87" s="52"/>
      <c r="AQ87" s="52"/>
    </row>
    <row r="88" spans="1:43" customFormat="1" ht="23.25">
      <c r="A88" s="65"/>
      <c r="B88" s="54" t="s">
        <v>96</v>
      </c>
      <c r="C88" s="123" t="s">
        <v>97</v>
      </c>
      <c r="D88" s="123"/>
      <c r="E88" s="123"/>
      <c r="F88" s="56" t="s">
        <v>80</v>
      </c>
      <c r="G88" s="63">
        <v>102</v>
      </c>
      <c r="H88" s="57"/>
      <c r="I88" s="63">
        <v>102</v>
      </c>
      <c r="J88" s="66"/>
      <c r="K88" s="57"/>
      <c r="L88" s="62">
        <v>182.81</v>
      </c>
      <c r="M88" s="57"/>
      <c r="N88" s="61">
        <v>6842.75</v>
      </c>
      <c r="AH88" s="44"/>
      <c r="AI88" s="52"/>
      <c r="AL88" s="3" t="s">
        <v>97</v>
      </c>
      <c r="AN88" s="52"/>
      <c r="AQ88" s="52"/>
    </row>
    <row r="89" spans="1:43" customFormat="1" ht="23.25">
      <c r="A89" s="65"/>
      <c r="B89" s="54" t="s">
        <v>98</v>
      </c>
      <c r="C89" s="123" t="s">
        <v>99</v>
      </c>
      <c r="D89" s="123"/>
      <c r="E89" s="123"/>
      <c r="F89" s="56" t="s">
        <v>80</v>
      </c>
      <c r="G89" s="63">
        <v>58</v>
      </c>
      <c r="H89" s="57"/>
      <c r="I89" s="63">
        <v>58</v>
      </c>
      <c r="J89" s="66"/>
      <c r="K89" s="57"/>
      <c r="L89" s="62">
        <v>103.95</v>
      </c>
      <c r="M89" s="57"/>
      <c r="N89" s="61">
        <v>3890.98</v>
      </c>
      <c r="AH89" s="44"/>
      <c r="AI89" s="52"/>
      <c r="AL89" s="3" t="s">
        <v>99</v>
      </c>
      <c r="AN89" s="52"/>
      <c r="AQ89" s="52"/>
    </row>
    <row r="90" spans="1:43" customFormat="1" ht="15">
      <c r="A90" s="72"/>
      <c r="B90" s="73"/>
      <c r="C90" s="124" t="s">
        <v>83</v>
      </c>
      <c r="D90" s="124"/>
      <c r="E90" s="124"/>
      <c r="F90" s="47"/>
      <c r="G90" s="48"/>
      <c r="H90" s="48"/>
      <c r="I90" s="48"/>
      <c r="J90" s="50"/>
      <c r="K90" s="48"/>
      <c r="L90" s="91">
        <v>754.62</v>
      </c>
      <c r="M90" s="69"/>
      <c r="N90" s="75">
        <v>18487.73</v>
      </c>
      <c r="AH90" s="44"/>
      <c r="AI90" s="52"/>
      <c r="AN90" s="52" t="s">
        <v>83</v>
      </c>
      <c r="AQ90" s="52"/>
    </row>
    <row r="91" spans="1:43" customFormat="1" ht="23.25">
      <c r="A91" s="45" t="s">
        <v>100</v>
      </c>
      <c r="B91" s="46" t="s">
        <v>101</v>
      </c>
      <c r="C91" s="124" t="s">
        <v>102</v>
      </c>
      <c r="D91" s="124"/>
      <c r="E91" s="124"/>
      <c r="F91" s="47" t="s">
        <v>103</v>
      </c>
      <c r="G91" s="48">
        <v>4.8314000000000004</v>
      </c>
      <c r="H91" s="49">
        <v>1</v>
      </c>
      <c r="I91" s="87">
        <v>4.8314000000000004</v>
      </c>
      <c r="J91" s="91">
        <v>592.76</v>
      </c>
      <c r="K91" s="48"/>
      <c r="L91" s="74">
        <v>2863.86</v>
      </c>
      <c r="M91" s="76">
        <v>5.15</v>
      </c>
      <c r="N91" s="75">
        <v>14748.88</v>
      </c>
      <c r="AH91" s="44"/>
      <c r="AI91" s="52" t="s">
        <v>102</v>
      </c>
      <c r="AN91" s="52"/>
      <c r="AQ91" s="52"/>
    </row>
    <row r="92" spans="1:43" customFormat="1" ht="15">
      <c r="A92" s="72"/>
      <c r="B92" s="73"/>
      <c r="C92" s="123" t="s">
        <v>104</v>
      </c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5"/>
      <c r="AH92" s="44"/>
      <c r="AI92" s="52"/>
      <c r="AN92" s="52"/>
      <c r="AO92" s="3" t="s">
        <v>104</v>
      </c>
      <c r="AQ92" s="52"/>
    </row>
    <row r="93" spans="1:43" customFormat="1" ht="15">
      <c r="A93" s="72"/>
      <c r="B93" s="73"/>
      <c r="C93" s="124" t="s">
        <v>83</v>
      </c>
      <c r="D93" s="124"/>
      <c r="E93" s="124"/>
      <c r="F93" s="47"/>
      <c r="G93" s="48"/>
      <c r="H93" s="48"/>
      <c r="I93" s="48"/>
      <c r="J93" s="50"/>
      <c r="K93" s="48"/>
      <c r="L93" s="74">
        <v>2863.86</v>
      </c>
      <c r="M93" s="69"/>
      <c r="N93" s="75">
        <v>14748.88</v>
      </c>
      <c r="AH93" s="44"/>
      <c r="AI93" s="52"/>
      <c r="AN93" s="52" t="s">
        <v>83</v>
      </c>
      <c r="AQ93" s="52"/>
    </row>
    <row r="94" spans="1:43" customFormat="1" ht="23.25">
      <c r="A94" s="45" t="s">
        <v>105</v>
      </c>
      <c r="B94" s="46" t="s">
        <v>106</v>
      </c>
      <c r="C94" s="124" t="s">
        <v>107</v>
      </c>
      <c r="D94" s="124"/>
      <c r="E94" s="124"/>
      <c r="F94" s="47" t="s">
        <v>108</v>
      </c>
      <c r="G94" s="48">
        <v>4.7600000000000003E-2</v>
      </c>
      <c r="H94" s="49">
        <v>1</v>
      </c>
      <c r="I94" s="87">
        <v>4.7600000000000003E-2</v>
      </c>
      <c r="J94" s="74">
        <v>5650</v>
      </c>
      <c r="K94" s="48"/>
      <c r="L94" s="91">
        <v>268.94</v>
      </c>
      <c r="M94" s="76">
        <v>5.15</v>
      </c>
      <c r="N94" s="75">
        <v>1385.04</v>
      </c>
      <c r="AH94" s="44"/>
      <c r="AI94" s="52" t="s">
        <v>107</v>
      </c>
      <c r="AN94" s="52"/>
      <c r="AQ94" s="52"/>
    </row>
    <row r="95" spans="1:43" customFormat="1" ht="15">
      <c r="A95" s="72"/>
      <c r="B95" s="73"/>
      <c r="C95" s="123" t="s">
        <v>104</v>
      </c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5"/>
      <c r="AH95" s="44"/>
      <c r="AI95" s="52"/>
      <c r="AN95" s="52"/>
      <c r="AO95" s="3" t="s">
        <v>104</v>
      </c>
      <c r="AQ95" s="52"/>
    </row>
    <row r="96" spans="1:43" customFormat="1" ht="15">
      <c r="A96" s="72"/>
      <c r="B96" s="73"/>
      <c r="C96" s="124" t="s">
        <v>83</v>
      </c>
      <c r="D96" s="124"/>
      <c r="E96" s="124"/>
      <c r="F96" s="47"/>
      <c r="G96" s="48"/>
      <c r="H96" s="48"/>
      <c r="I96" s="48"/>
      <c r="J96" s="50"/>
      <c r="K96" s="48"/>
      <c r="L96" s="91">
        <v>268.94</v>
      </c>
      <c r="M96" s="69"/>
      <c r="N96" s="75">
        <v>1385.04</v>
      </c>
      <c r="AH96" s="44"/>
      <c r="AI96" s="52"/>
      <c r="AN96" s="52" t="s">
        <v>83</v>
      </c>
      <c r="AQ96" s="52"/>
    </row>
    <row r="97" spans="1:46" customFormat="1" ht="0" hidden="1" customHeight="1">
      <c r="A97" s="78"/>
      <c r="B97" s="79"/>
      <c r="C97" s="79"/>
      <c r="D97" s="79"/>
      <c r="E97" s="79"/>
      <c r="F97" s="80"/>
      <c r="G97" s="80"/>
      <c r="H97" s="80"/>
      <c r="I97" s="80"/>
      <c r="J97" s="81"/>
      <c r="K97" s="80"/>
      <c r="L97" s="81"/>
      <c r="M97" s="57"/>
      <c r="N97" s="81"/>
      <c r="AH97" s="44"/>
      <c r="AI97" s="52"/>
      <c r="AN97" s="52"/>
      <c r="AQ97" s="52"/>
    </row>
    <row r="98" spans="1:46" customFormat="1" ht="15">
      <c r="A98" s="82"/>
      <c r="B98" s="83"/>
      <c r="C98" s="124" t="s">
        <v>109</v>
      </c>
      <c r="D98" s="124"/>
      <c r="E98" s="124"/>
      <c r="F98" s="124"/>
      <c r="G98" s="124"/>
      <c r="H98" s="124"/>
      <c r="I98" s="124"/>
      <c r="J98" s="124"/>
      <c r="K98" s="124"/>
      <c r="L98" s="84">
        <v>3887.42</v>
      </c>
      <c r="M98" s="85"/>
      <c r="N98" s="86">
        <v>34621.65</v>
      </c>
      <c r="AH98" s="44"/>
      <c r="AI98" s="52"/>
      <c r="AN98" s="52"/>
      <c r="AQ98" s="52" t="s">
        <v>109</v>
      </c>
    </row>
    <row r="99" spans="1:46" customFormat="1" ht="11.25" hidden="1" customHeight="1"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3"/>
      <c r="M99" s="93"/>
      <c r="N99" s="93"/>
      <c r="R99" s="94"/>
    </row>
    <row r="100" spans="1:46" customFormat="1" ht="15">
      <c r="A100" s="82"/>
      <c r="B100" s="83"/>
      <c r="C100" s="124" t="s">
        <v>110</v>
      </c>
      <c r="D100" s="124"/>
      <c r="E100" s="124"/>
      <c r="F100" s="124"/>
      <c r="G100" s="124"/>
      <c r="H100" s="124"/>
      <c r="I100" s="124"/>
      <c r="J100" s="124"/>
      <c r="K100" s="124"/>
      <c r="L100" s="95"/>
      <c r="M100" s="85"/>
      <c r="N100" s="96"/>
      <c r="AS100" s="52" t="s">
        <v>110</v>
      </c>
    </row>
    <row r="101" spans="1:46" customFormat="1" ht="15">
      <c r="A101" s="97"/>
      <c r="B101" s="54"/>
      <c r="C101" s="123" t="s">
        <v>111</v>
      </c>
      <c r="D101" s="123"/>
      <c r="E101" s="123"/>
      <c r="F101" s="123"/>
      <c r="G101" s="123"/>
      <c r="H101" s="123"/>
      <c r="I101" s="123"/>
      <c r="J101" s="123"/>
      <c r="K101" s="123"/>
      <c r="L101" s="98">
        <f>L76+L98</f>
        <v>12648500.700000001</v>
      </c>
      <c r="M101" s="99"/>
      <c r="N101" s="100">
        <f>N98+N76</f>
        <v>83960114.24000001</v>
      </c>
      <c r="AS101" s="52"/>
      <c r="AT101" s="3" t="s">
        <v>111</v>
      </c>
    </row>
    <row r="102" spans="1:46" customFormat="1" ht="15">
      <c r="A102" s="97"/>
      <c r="B102" s="54"/>
      <c r="C102" s="123" t="s">
        <v>112</v>
      </c>
      <c r="D102" s="123"/>
      <c r="E102" s="123"/>
      <c r="F102" s="123"/>
      <c r="G102" s="123"/>
      <c r="H102" s="123"/>
      <c r="I102" s="123"/>
      <c r="J102" s="123"/>
      <c r="K102" s="123"/>
      <c r="L102" s="101"/>
      <c r="M102" s="99"/>
      <c r="N102" s="102"/>
      <c r="AS102" s="52"/>
      <c r="AT102" s="3" t="s">
        <v>112</v>
      </c>
    </row>
    <row r="103" spans="1:46" customFormat="1" ht="15">
      <c r="A103" s="97"/>
      <c r="B103" s="54"/>
      <c r="C103" s="123" t="s">
        <v>113</v>
      </c>
      <c r="D103" s="123"/>
      <c r="E103" s="123"/>
      <c r="F103" s="123"/>
      <c r="G103" s="123"/>
      <c r="H103" s="123"/>
      <c r="I103" s="123"/>
      <c r="J103" s="123"/>
      <c r="K103" s="123"/>
      <c r="L103" s="98">
        <v>5740.77</v>
      </c>
      <c r="M103" s="99"/>
      <c r="N103" s="100">
        <v>214877.02</v>
      </c>
      <c r="AS103" s="52"/>
      <c r="AT103" s="3" t="s">
        <v>113</v>
      </c>
    </row>
    <row r="104" spans="1:46" customFormat="1" ht="15">
      <c r="A104" s="97"/>
      <c r="B104" s="54"/>
      <c r="C104" s="123" t="s">
        <v>114</v>
      </c>
      <c r="D104" s="123"/>
      <c r="E104" s="123"/>
      <c r="F104" s="123"/>
      <c r="G104" s="123"/>
      <c r="H104" s="123"/>
      <c r="I104" s="123"/>
      <c r="J104" s="123"/>
      <c r="K104" s="123"/>
      <c r="L104" s="98">
        <v>11842.46</v>
      </c>
      <c r="M104" s="99"/>
      <c r="N104" s="100">
        <v>69041.539999999994</v>
      </c>
      <c r="AS104" s="52"/>
      <c r="AT104" s="3" t="s">
        <v>114</v>
      </c>
    </row>
    <row r="105" spans="1:46" customFormat="1" ht="15">
      <c r="A105" s="97"/>
      <c r="B105" s="54"/>
      <c r="C105" s="123" t="s">
        <v>115</v>
      </c>
      <c r="D105" s="123"/>
      <c r="E105" s="123"/>
      <c r="F105" s="123"/>
      <c r="G105" s="123"/>
      <c r="H105" s="123"/>
      <c r="I105" s="123"/>
      <c r="J105" s="123"/>
      <c r="K105" s="123"/>
      <c r="L105" s="98">
        <v>1261.44</v>
      </c>
      <c r="M105" s="99"/>
      <c r="N105" s="100">
        <v>47215.7</v>
      </c>
      <c r="AS105" s="52"/>
      <c r="AT105" s="3" t="s">
        <v>115</v>
      </c>
    </row>
    <row r="106" spans="1:46" customFormat="1" ht="15">
      <c r="A106" s="97"/>
      <c r="B106" s="54"/>
      <c r="C106" s="123" t="s">
        <v>116</v>
      </c>
      <c r="D106" s="123"/>
      <c r="E106" s="123"/>
      <c r="F106" s="123"/>
      <c r="G106" s="123"/>
      <c r="H106" s="123"/>
      <c r="I106" s="123"/>
      <c r="J106" s="123"/>
      <c r="K106" s="123"/>
      <c r="L106" s="98">
        <f>L74</f>
        <v>12615000</v>
      </c>
      <c r="M106" s="99"/>
      <c r="N106" s="100">
        <f>N74</f>
        <v>83259000</v>
      </c>
      <c r="AS106" s="52"/>
      <c r="AT106" s="3" t="s">
        <v>116</v>
      </c>
    </row>
    <row r="107" spans="1:46" customFormat="1" ht="15">
      <c r="A107" s="97"/>
      <c r="B107" s="54"/>
      <c r="C107" s="123" t="s">
        <v>117</v>
      </c>
      <c r="D107" s="123"/>
      <c r="E107" s="123"/>
      <c r="F107" s="123"/>
      <c r="G107" s="123"/>
      <c r="H107" s="123"/>
      <c r="I107" s="123"/>
      <c r="J107" s="123"/>
      <c r="K107" s="123"/>
      <c r="L107" s="98">
        <v>3887.42</v>
      </c>
      <c r="M107" s="99"/>
      <c r="N107" s="100">
        <v>34621.65</v>
      </c>
      <c r="AS107" s="52"/>
      <c r="AT107" s="3" t="s">
        <v>117</v>
      </c>
    </row>
    <row r="108" spans="1:46" customFormat="1" ht="15">
      <c r="A108" s="97"/>
      <c r="B108" s="54"/>
      <c r="C108" s="123" t="s">
        <v>112</v>
      </c>
      <c r="D108" s="123"/>
      <c r="E108" s="123"/>
      <c r="F108" s="123"/>
      <c r="G108" s="123"/>
      <c r="H108" s="123"/>
      <c r="I108" s="123"/>
      <c r="J108" s="123"/>
      <c r="K108" s="123"/>
      <c r="L108" s="101"/>
      <c r="M108" s="99"/>
      <c r="N108" s="102"/>
      <c r="AS108" s="52"/>
      <c r="AT108" s="3" t="s">
        <v>112</v>
      </c>
    </row>
    <row r="109" spans="1:46" customFormat="1" ht="15">
      <c r="A109" s="97"/>
      <c r="B109" s="54"/>
      <c r="C109" s="123" t="s">
        <v>118</v>
      </c>
      <c r="D109" s="123"/>
      <c r="E109" s="123"/>
      <c r="F109" s="123"/>
      <c r="G109" s="123"/>
      <c r="H109" s="123"/>
      <c r="I109" s="123"/>
      <c r="J109" s="123"/>
      <c r="K109" s="123"/>
      <c r="L109" s="103">
        <v>163.09</v>
      </c>
      <c r="M109" s="99"/>
      <c r="N109" s="100">
        <v>6104.46</v>
      </c>
      <c r="AS109" s="52"/>
      <c r="AT109" s="3" t="s">
        <v>118</v>
      </c>
    </row>
    <row r="110" spans="1:46" customFormat="1" ht="15">
      <c r="A110" s="97"/>
      <c r="B110" s="54"/>
      <c r="C110" s="123" t="s">
        <v>119</v>
      </c>
      <c r="D110" s="123"/>
      <c r="E110" s="123"/>
      <c r="F110" s="123"/>
      <c r="G110" s="123"/>
      <c r="H110" s="123"/>
      <c r="I110" s="123"/>
      <c r="J110" s="123"/>
      <c r="K110" s="123"/>
      <c r="L110" s="103">
        <v>117.6</v>
      </c>
      <c r="M110" s="99"/>
      <c r="N110" s="104">
        <v>685.61</v>
      </c>
      <c r="AS110" s="52"/>
      <c r="AT110" s="3" t="s">
        <v>119</v>
      </c>
    </row>
    <row r="111" spans="1:46" customFormat="1" ht="15">
      <c r="A111" s="97"/>
      <c r="B111" s="54"/>
      <c r="C111" s="123" t="s">
        <v>120</v>
      </c>
      <c r="D111" s="123"/>
      <c r="E111" s="123"/>
      <c r="F111" s="123"/>
      <c r="G111" s="123"/>
      <c r="H111" s="123"/>
      <c r="I111" s="123"/>
      <c r="J111" s="123"/>
      <c r="K111" s="123"/>
      <c r="L111" s="103">
        <v>16.14</v>
      </c>
      <c r="M111" s="99"/>
      <c r="N111" s="104">
        <v>604.12</v>
      </c>
      <c r="AS111" s="52"/>
      <c r="AT111" s="3" t="s">
        <v>120</v>
      </c>
    </row>
    <row r="112" spans="1:46" customFormat="1" ht="15">
      <c r="A112" s="97"/>
      <c r="B112" s="54"/>
      <c r="C112" s="123" t="s">
        <v>121</v>
      </c>
      <c r="D112" s="123"/>
      <c r="E112" s="123"/>
      <c r="F112" s="123"/>
      <c r="G112" s="123"/>
      <c r="H112" s="123"/>
      <c r="I112" s="123"/>
      <c r="J112" s="123"/>
      <c r="K112" s="123"/>
      <c r="L112" s="98">
        <v>3319.97</v>
      </c>
      <c r="M112" s="99"/>
      <c r="N112" s="100">
        <v>17097.849999999999</v>
      </c>
      <c r="AS112" s="52"/>
      <c r="AT112" s="3" t="s">
        <v>121</v>
      </c>
    </row>
    <row r="113" spans="1:47" customFormat="1" ht="15">
      <c r="A113" s="97"/>
      <c r="B113" s="54"/>
      <c r="C113" s="123" t="s">
        <v>122</v>
      </c>
      <c r="D113" s="123"/>
      <c r="E113" s="123"/>
      <c r="F113" s="123"/>
      <c r="G113" s="123"/>
      <c r="H113" s="123"/>
      <c r="I113" s="123"/>
      <c r="J113" s="123"/>
      <c r="K113" s="123"/>
      <c r="L113" s="103">
        <v>182.81</v>
      </c>
      <c r="M113" s="99"/>
      <c r="N113" s="100">
        <v>6842.75</v>
      </c>
      <c r="AS113" s="52"/>
      <c r="AT113" s="3" t="s">
        <v>122</v>
      </c>
    </row>
    <row r="114" spans="1:47" customFormat="1" ht="15">
      <c r="A114" s="97"/>
      <c r="B114" s="54"/>
      <c r="C114" s="123" t="s">
        <v>123</v>
      </c>
      <c r="D114" s="123"/>
      <c r="E114" s="123"/>
      <c r="F114" s="123"/>
      <c r="G114" s="123"/>
      <c r="H114" s="123"/>
      <c r="I114" s="123"/>
      <c r="J114" s="123"/>
      <c r="K114" s="123"/>
      <c r="L114" s="103">
        <v>103.95</v>
      </c>
      <c r="M114" s="99"/>
      <c r="N114" s="100">
        <v>3890.98</v>
      </c>
      <c r="AS114" s="52"/>
      <c r="AT114" s="3" t="s">
        <v>123</v>
      </c>
    </row>
    <row r="115" spans="1:47" customFormat="1" ht="15">
      <c r="A115" s="97"/>
      <c r="B115" s="54"/>
      <c r="C115" s="123" t="s">
        <v>124</v>
      </c>
      <c r="D115" s="123"/>
      <c r="E115" s="123"/>
      <c r="F115" s="123"/>
      <c r="G115" s="123"/>
      <c r="H115" s="123"/>
      <c r="I115" s="123"/>
      <c r="J115" s="123"/>
      <c r="K115" s="123"/>
      <c r="L115" s="98">
        <f>L76</f>
        <v>12644613.280000001</v>
      </c>
      <c r="M115" s="99"/>
      <c r="N115" s="100">
        <f>N76</f>
        <v>83925492.590000004</v>
      </c>
      <c r="AS115" s="52"/>
      <c r="AT115" s="3" t="s">
        <v>124</v>
      </c>
    </row>
    <row r="116" spans="1:47" customFormat="1" ht="15">
      <c r="A116" s="97"/>
      <c r="B116" s="54"/>
      <c r="C116" s="123" t="s">
        <v>112</v>
      </c>
      <c r="D116" s="123"/>
      <c r="E116" s="123"/>
      <c r="F116" s="123"/>
      <c r="G116" s="123"/>
      <c r="H116" s="123"/>
      <c r="I116" s="123"/>
      <c r="J116" s="123"/>
      <c r="K116" s="123"/>
      <c r="L116" s="101"/>
      <c r="M116" s="99"/>
      <c r="N116" s="102"/>
      <c r="AS116" s="52"/>
      <c r="AT116" s="3" t="s">
        <v>112</v>
      </c>
    </row>
    <row r="117" spans="1:47" customFormat="1" ht="15">
      <c r="A117" s="97"/>
      <c r="B117" s="54"/>
      <c r="C117" s="123" t="s">
        <v>118</v>
      </c>
      <c r="D117" s="123"/>
      <c r="E117" s="123"/>
      <c r="F117" s="123"/>
      <c r="G117" s="123"/>
      <c r="H117" s="123"/>
      <c r="I117" s="123"/>
      <c r="J117" s="123"/>
      <c r="K117" s="123"/>
      <c r="L117" s="98">
        <v>5577.68</v>
      </c>
      <c r="M117" s="99"/>
      <c r="N117" s="100">
        <v>208772.56</v>
      </c>
      <c r="AS117" s="52"/>
      <c r="AT117" s="3" t="s">
        <v>118</v>
      </c>
    </row>
    <row r="118" spans="1:47" customFormat="1" ht="15">
      <c r="A118" s="97"/>
      <c r="B118" s="54"/>
      <c r="C118" s="123" t="s">
        <v>119</v>
      </c>
      <c r="D118" s="123"/>
      <c r="E118" s="123"/>
      <c r="F118" s="123"/>
      <c r="G118" s="123"/>
      <c r="H118" s="123"/>
      <c r="I118" s="123"/>
      <c r="J118" s="123"/>
      <c r="K118" s="123"/>
      <c r="L118" s="98">
        <v>11724.86</v>
      </c>
      <c r="M118" s="99"/>
      <c r="N118" s="100">
        <v>68355.929999999993</v>
      </c>
      <c r="AS118" s="52"/>
      <c r="AT118" s="3" t="s">
        <v>119</v>
      </c>
    </row>
    <row r="119" spans="1:47" customFormat="1" ht="15">
      <c r="A119" s="97"/>
      <c r="B119" s="54"/>
      <c r="C119" s="123" t="s">
        <v>120</v>
      </c>
      <c r="D119" s="123"/>
      <c r="E119" s="123"/>
      <c r="F119" s="123"/>
      <c r="G119" s="123"/>
      <c r="H119" s="123"/>
      <c r="I119" s="123"/>
      <c r="J119" s="123"/>
      <c r="K119" s="123"/>
      <c r="L119" s="98">
        <v>1245.3</v>
      </c>
      <c r="M119" s="99"/>
      <c r="N119" s="100">
        <v>46611.58</v>
      </c>
      <c r="AS119" s="52"/>
      <c r="AT119" s="3" t="s">
        <v>120</v>
      </c>
    </row>
    <row r="120" spans="1:47" customFormat="1" ht="15">
      <c r="A120" s="97"/>
      <c r="B120" s="54"/>
      <c r="C120" s="123" t="s">
        <v>121</v>
      </c>
      <c r="D120" s="123"/>
      <c r="E120" s="123"/>
      <c r="F120" s="123"/>
      <c r="G120" s="123"/>
      <c r="H120" s="123"/>
      <c r="I120" s="123"/>
      <c r="J120" s="123"/>
      <c r="K120" s="123"/>
      <c r="L120" s="98">
        <f>L74</f>
        <v>12615000</v>
      </c>
      <c r="M120" s="99"/>
      <c r="N120" s="100">
        <f>N74</f>
        <v>83259000</v>
      </c>
      <c r="AS120" s="52"/>
      <c r="AT120" s="3" t="s">
        <v>121</v>
      </c>
    </row>
    <row r="121" spans="1:47" customFormat="1" ht="15">
      <c r="A121" s="97"/>
      <c r="B121" s="54"/>
      <c r="C121" s="123" t="s">
        <v>122</v>
      </c>
      <c r="D121" s="123"/>
      <c r="E121" s="123"/>
      <c r="F121" s="123"/>
      <c r="G121" s="123"/>
      <c r="H121" s="123"/>
      <c r="I121" s="123"/>
      <c r="J121" s="123"/>
      <c r="K121" s="123"/>
      <c r="L121" s="98">
        <v>6618.29</v>
      </c>
      <c r="M121" s="99"/>
      <c r="N121" s="100">
        <v>247722.62</v>
      </c>
      <c r="AS121" s="52"/>
      <c r="AT121" s="3" t="s">
        <v>122</v>
      </c>
    </row>
    <row r="122" spans="1:47" customFormat="1" ht="15">
      <c r="A122" s="97"/>
      <c r="B122" s="54"/>
      <c r="C122" s="123" t="s">
        <v>123</v>
      </c>
      <c r="D122" s="123"/>
      <c r="E122" s="123"/>
      <c r="F122" s="123"/>
      <c r="G122" s="123"/>
      <c r="H122" s="123"/>
      <c r="I122" s="123"/>
      <c r="J122" s="123"/>
      <c r="K122" s="123"/>
      <c r="L122" s="98">
        <v>3479.72</v>
      </c>
      <c r="M122" s="99"/>
      <c r="N122" s="100">
        <v>130245.92</v>
      </c>
      <c r="AS122" s="52"/>
      <c r="AT122" s="3" t="s">
        <v>123</v>
      </c>
    </row>
    <row r="123" spans="1:47" customFormat="1" ht="15">
      <c r="A123" s="97"/>
      <c r="B123" s="54"/>
      <c r="C123" s="123" t="s">
        <v>125</v>
      </c>
      <c r="D123" s="123"/>
      <c r="E123" s="123"/>
      <c r="F123" s="123"/>
      <c r="G123" s="123"/>
      <c r="H123" s="123"/>
      <c r="I123" s="123"/>
      <c r="J123" s="123"/>
      <c r="K123" s="123"/>
      <c r="L123" s="98">
        <v>7002.21</v>
      </c>
      <c r="M123" s="99"/>
      <c r="N123" s="100">
        <v>262092.72</v>
      </c>
      <c r="AS123" s="52"/>
      <c r="AT123" s="3" t="s">
        <v>125</v>
      </c>
    </row>
    <row r="124" spans="1:47" customFormat="1" ht="15">
      <c r="A124" s="97"/>
      <c r="B124" s="54"/>
      <c r="C124" s="123" t="s">
        <v>126</v>
      </c>
      <c r="D124" s="123"/>
      <c r="E124" s="123"/>
      <c r="F124" s="123"/>
      <c r="G124" s="123"/>
      <c r="H124" s="123"/>
      <c r="I124" s="123"/>
      <c r="J124" s="123"/>
      <c r="K124" s="123"/>
      <c r="L124" s="98">
        <v>6801.1</v>
      </c>
      <c r="M124" s="99"/>
      <c r="N124" s="100">
        <v>254565.37</v>
      </c>
      <c r="AS124" s="52"/>
      <c r="AT124" s="3" t="s">
        <v>126</v>
      </c>
    </row>
    <row r="125" spans="1:47" customFormat="1" ht="15">
      <c r="A125" s="97"/>
      <c r="B125" s="54"/>
      <c r="C125" s="123" t="s">
        <v>127</v>
      </c>
      <c r="D125" s="123"/>
      <c r="E125" s="123"/>
      <c r="F125" s="123"/>
      <c r="G125" s="123"/>
      <c r="H125" s="123"/>
      <c r="I125" s="123"/>
      <c r="J125" s="123"/>
      <c r="K125" s="123"/>
      <c r="L125" s="98">
        <v>3583.67</v>
      </c>
      <c r="M125" s="99"/>
      <c r="N125" s="100">
        <v>134136.9</v>
      </c>
      <c r="AS125" s="52"/>
      <c r="AT125" s="3" t="s">
        <v>127</v>
      </c>
    </row>
    <row r="126" spans="1:47" customFormat="1" ht="15">
      <c r="A126" s="97"/>
      <c r="B126" s="105"/>
      <c r="C126" s="120" t="s">
        <v>134</v>
      </c>
      <c r="D126" s="120"/>
      <c r="E126" s="120"/>
      <c r="F126" s="120"/>
      <c r="G126" s="120"/>
      <c r="H126" s="120"/>
      <c r="I126" s="120"/>
      <c r="J126" s="120"/>
      <c r="K126" s="120"/>
      <c r="L126" s="106">
        <f>L101</f>
        <v>12648500.700000001</v>
      </c>
      <c r="M126" s="107"/>
      <c r="N126" s="108">
        <f>N101</f>
        <v>83960114.24000001</v>
      </c>
      <c r="AS126" s="52"/>
      <c r="AU126" s="52" t="s">
        <v>128</v>
      </c>
    </row>
    <row r="127" spans="1:47" customFormat="1" ht="13.5" customHeight="1">
      <c r="B127" s="81"/>
      <c r="C127" s="120" t="s">
        <v>138</v>
      </c>
      <c r="D127" s="120"/>
      <c r="E127" s="120"/>
      <c r="F127" s="120"/>
      <c r="G127" s="120"/>
      <c r="H127" s="120"/>
      <c r="I127" s="120"/>
      <c r="J127" s="120"/>
      <c r="K127" s="120"/>
      <c r="L127" s="117">
        <f>ROUND(L126*1.091135,2)</f>
        <v>13801221.810000001</v>
      </c>
      <c r="M127" s="109"/>
      <c r="N127" s="118">
        <f>ROUND(N126*1.091135,2)</f>
        <v>91611819.25</v>
      </c>
    </row>
    <row r="128" spans="1:47" customFormat="1" ht="13.5" customHeight="1">
      <c r="B128" s="81"/>
      <c r="C128" s="120" t="s">
        <v>139</v>
      </c>
      <c r="D128" s="120"/>
      <c r="E128" s="120"/>
      <c r="F128" s="120"/>
      <c r="G128" s="120"/>
      <c r="H128" s="120"/>
      <c r="I128" s="120"/>
      <c r="J128" s="120"/>
      <c r="K128" s="120"/>
      <c r="L128" s="182">
        <v>17833623.204600599</v>
      </c>
      <c r="M128" s="183"/>
      <c r="N128" s="118">
        <v>118378697.77650329</v>
      </c>
    </row>
    <row r="129" spans="1:51" customFormat="1" ht="13.5" customHeight="1">
      <c r="B129" s="81"/>
      <c r="C129" s="120" t="s">
        <v>133</v>
      </c>
      <c r="D129" s="120"/>
      <c r="E129" s="120"/>
      <c r="F129" s="120"/>
      <c r="G129" s="120"/>
      <c r="H129" s="120"/>
      <c r="I129" s="120"/>
      <c r="J129" s="120"/>
      <c r="K129" s="120"/>
      <c r="L129" s="106">
        <f>ROUND(L128*20%,2)</f>
        <v>3566724.64</v>
      </c>
      <c r="M129" s="109"/>
      <c r="N129" s="108">
        <f>ROUND(N128*20%,2)</f>
        <v>23675739.559999999</v>
      </c>
    </row>
    <row r="130" spans="1:51" customFormat="1" ht="13.5" customHeight="1">
      <c r="B130" s="81"/>
      <c r="C130" s="120" t="s">
        <v>128</v>
      </c>
      <c r="D130" s="120"/>
      <c r="E130" s="120"/>
      <c r="F130" s="120"/>
      <c r="G130" s="120"/>
      <c r="H130" s="120"/>
      <c r="I130" s="120"/>
      <c r="J130" s="120"/>
      <c r="K130" s="120"/>
      <c r="L130" s="108">
        <f>L129+L128</f>
        <v>21400347.844600599</v>
      </c>
      <c r="M130" s="109"/>
      <c r="N130" s="108">
        <f>N129+N128</f>
        <v>142054437.3365033</v>
      </c>
    </row>
    <row r="131" spans="1:51" customFormat="1" ht="26.25" customHeight="1">
      <c r="A131" s="110"/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</row>
    <row r="132" spans="1:51" s="7" customFormat="1" ht="15">
      <c r="A132" s="5"/>
      <c r="B132" s="112" t="s">
        <v>129</v>
      </c>
      <c r="C132" s="121"/>
      <c r="D132" s="121"/>
      <c r="E132" s="121"/>
      <c r="F132" s="121"/>
      <c r="G132" s="121"/>
      <c r="H132" s="122"/>
      <c r="I132" s="122"/>
      <c r="J132" s="122"/>
      <c r="K132" s="122"/>
      <c r="L132" s="122"/>
      <c r="M132"/>
      <c r="N132"/>
      <c r="O132"/>
      <c r="P132"/>
      <c r="Q132"/>
      <c r="R132"/>
      <c r="S132"/>
      <c r="T132"/>
      <c r="U132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 t="s">
        <v>4</v>
      </c>
      <c r="AW132" s="19" t="s">
        <v>4</v>
      </c>
      <c r="AX132" s="19"/>
      <c r="AY132" s="19"/>
    </row>
    <row r="133" spans="1:51" s="113" customFormat="1" ht="16.5" customHeight="1">
      <c r="A133" s="14"/>
      <c r="B133" s="112"/>
      <c r="C133" s="119" t="s">
        <v>130</v>
      </c>
      <c r="D133" s="119"/>
      <c r="E133" s="119"/>
      <c r="F133" s="119"/>
      <c r="G133" s="119"/>
      <c r="H133" s="119"/>
      <c r="I133" s="119"/>
      <c r="J133" s="119"/>
      <c r="K133" s="119"/>
      <c r="L133" s="119"/>
      <c r="V133" s="114"/>
      <c r="W133" s="114"/>
      <c r="X133" s="114"/>
      <c r="Y133" s="114"/>
      <c r="Z133" s="114"/>
      <c r="AA133" s="114"/>
      <c r="AB133" s="114"/>
      <c r="AC133" s="114"/>
      <c r="AD133" s="114"/>
      <c r="AE133" s="114"/>
      <c r="AF133" s="114"/>
      <c r="AG133" s="114"/>
      <c r="AH133" s="114"/>
      <c r="AI133" s="114"/>
      <c r="AJ133" s="114"/>
      <c r="AK133" s="114"/>
      <c r="AL133" s="114"/>
      <c r="AM133" s="114"/>
      <c r="AN133" s="114"/>
      <c r="AO133" s="114"/>
      <c r="AP133" s="114"/>
      <c r="AQ133" s="114"/>
      <c r="AR133" s="114"/>
      <c r="AS133" s="114"/>
      <c r="AT133" s="114"/>
      <c r="AU133" s="114"/>
      <c r="AV133" s="114"/>
      <c r="AW133" s="114"/>
      <c r="AX133" s="114"/>
      <c r="AY133" s="114"/>
    </row>
    <row r="134" spans="1:51" s="7" customFormat="1" ht="15">
      <c r="A134" s="5"/>
      <c r="B134" s="112" t="s">
        <v>131</v>
      </c>
      <c r="C134" s="121"/>
      <c r="D134" s="121"/>
      <c r="E134" s="121"/>
      <c r="F134" s="121"/>
      <c r="G134" s="121"/>
      <c r="H134" s="122"/>
      <c r="I134" s="122"/>
      <c r="J134" s="122"/>
      <c r="K134" s="122"/>
      <c r="L134" s="122"/>
      <c r="M134"/>
      <c r="N134"/>
      <c r="O134"/>
      <c r="P134"/>
      <c r="Q134"/>
      <c r="R134"/>
      <c r="S134"/>
      <c r="T134"/>
      <c r="U134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  <c r="AX134" s="19" t="s">
        <v>4</v>
      </c>
      <c r="AY134" s="19" t="s">
        <v>4</v>
      </c>
    </row>
    <row r="135" spans="1:51" s="113" customFormat="1" ht="16.5" customHeight="1">
      <c r="A135" s="14"/>
      <c r="C135" s="119" t="s">
        <v>130</v>
      </c>
      <c r="D135" s="119"/>
      <c r="E135" s="119"/>
      <c r="F135" s="119"/>
      <c r="G135" s="119"/>
      <c r="H135" s="119"/>
      <c r="I135" s="119"/>
      <c r="J135" s="119"/>
      <c r="K135" s="119"/>
      <c r="L135" s="119"/>
      <c r="V135" s="114"/>
      <c r="W135" s="114"/>
      <c r="X135" s="114"/>
      <c r="Y135" s="114"/>
      <c r="Z135" s="114"/>
      <c r="AA135" s="114"/>
      <c r="AB135" s="114"/>
      <c r="AC135" s="114"/>
      <c r="AD135" s="114"/>
      <c r="AE135" s="114"/>
      <c r="AF135" s="114"/>
      <c r="AG135" s="114"/>
      <c r="AH135" s="114"/>
      <c r="AI135" s="114"/>
      <c r="AJ135" s="114"/>
      <c r="AK135" s="114"/>
      <c r="AL135" s="114"/>
      <c r="AM135" s="114"/>
      <c r="AN135" s="114"/>
      <c r="AO135" s="114"/>
      <c r="AP135" s="114"/>
      <c r="AQ135" s="114"/>
      <c r="AR135" s="114"/>
      <c r="AS135" s="114"/>
      <c r="AT135" s="114"/>
      <c r="AU135" s="114"/>
      <c r="AV135" s="114"/>
      <c r="AW135" s="114"/>
      <c r="AX135" s="114"/>
      <c r="AY135" s="114"/>
    </row>
    <row r="136" spans="1:51" s="7" customFormat="1" ht="19.5" customHeight="1">
      <c r="A136" s="5"/>
      <c r="C136" s="115"/>
      <c r="D136" s="115"/>
      <c r="E136" s="115"/>
      <c r="F136" s="115"/>
      <c r="G136" s="115"/>
      <c r="H136" s="115"/>
      <c r="I136" s="115"/>
      <c r="J136" s="115"/>
      <c r="K136" s="115"/>
      <c r="L136" s="115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</row>
    <row r="137" spans="1:51" customFormat="1" ht="15">
      <c r="B137" s="116"/>
      <c r="D137" s="116"/>
      <c r="F137" s="116"/>
    </row>
  </sheetData>
  <mergeCells count="129">
    <mergeCell ref="A4:C4"/>
    <mergeCell ref="K4:N4"/>
    <mergeCell ref="A5:D5"/>
    <mergeCell ref="J5:N5"/>
    <mergeCell ref="A6:D6"/>
    <mergeCell ref="J6:N6"/>
    <mergeCell ref="C127:K127"/>
    <mergeCell ref="C129:K129"/>
    <mergeCell ref="C130:K130"/>
    <mergeCell ref="A15:F15"/>
    <mergeCell ref="G15:N15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26:N26"/>
    <mergeCell ref="A27:N27"/>
    <mergeCell ref="B29:F29"/>
    <mergeCell ref="C48:E48"/>
    <mergeCell ref="B30:F30"/>
    <mergeCell ref="D32:F32"/>
    <mergeCell ref="A19:N19"/>
    <mergeCell ref="A20:N20"/>
    <mergeCell ref="A22:N22"/>
    <mergeCell ref="A23:N23"/>
    <mergeCell ref="A24:N24"/>
    <mergeCell ref="L37:M37"/>
    <mergeCell ref="L38:M38"/>
    <mergeCell ref="N41:N43"/>
    <mergeCell ref="C44:E44"/>
    <mergeCell ref="A45:N45"/>
    <mergeCell ref="C46:E46"/>
    <mergeCell ref="C47:N47"/>
    <mergeCell ref="L39:M39"/>
    <mergeCell ref="A41:A43"/>
    <mergeCell ref="B41:B43"/>
    <mergeCell ref="C41:E43"/>
    <mergeCell ref="F41:F43"/>
    <mergeCell ref="G41:I42"/>
    <mergeCell ref="J41:L42"/>
    <mergeCell ref="M41:M43"/>
    <mergeCell ref="C53:E53"/>
    <mergeCell ref="C54:E54"/>
    <mergeCell ref="C55:E55"/>
    <mergeCell ref="C56:E56"/>
    <mergeCell ref="C57:E57"/>
    <mergeCell ref="C49:E49"/>
    <mergeCell ref="C50:E50"/>
    <mergeCell ref="C51:E51"/>
    <mergeCell ref="C52:E5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73:N73"/>
    <mergeCell ref="C74:E74"/>
    <mergeCell ref="C76:K76"/>
    <mergeCell ref="A77:N77"/>
    <mergeCell ref="C78:E78"/>
    <mergeCell ref="C68:E68"/>
    <mergeCell ref="C69:E69"/>
    <mergeCell ref="C70:E70"/>
    <mergeCell ref="C71:E71"/>
    <mergeCell ref="C72:N72"/>
    <mergeCell ref="C84:E84"/>
    <mergeCell ref="C85:E85"/>
    <mergeCell ref="C86:E86"/>
    <mergeCell ref="C87:E87"/>
    <mergeCell ref="C88:E88"/>
    <mergeCell ref="C79:N79"/>
    <mergeCell ref="C80:E80"/>
    <mergeCell ref="C81:E81"/>
    <mergeCell ref="C82:E82"/>
    <mergeCell ref="C83:E83"/>
    <mergeCell ref="C94:E94"/>
    <mergeCell ref="C95:N95"/>
    <mergeCell ref="C96:E96"/>
    <mergeCell ref="C98:K98"/>
    <mergeCell ref="C100:K100"/>
    <mergeCell ref="C89:E89"/>
    <mergeCell ref="C90:E90"/>
    <mergeCell ref="C91:E91"/>
    <mergeCell ref="C92:N92"/>
    <mergeCell ref="C93:E93"/>
    <mergeCell ref="C106:K106"/>
    <mergeCell ref="C107:K107"/>
    <mergeCell ref="C108:K108"/>
    <mergeCell ref="C109:K109"/>
    <mergeCell ref="C110:K110"/>
    <mergeCell ref="C101:K101"/>
    <mergeCell ref="C102:K102"/>
    <mergeCell ref="C103:K103"/>
    <mergeCell ref="C104:K104"/>
    <mergeCell ref="C105:K105"/>
    <mergeCell ref="C116:K116"/>
    <mergeCell ref="C117:K117"/>
    <mergeCell ref="C118:K118"/>
    <mergeCell ref="C119:K119"/>
    <mergeCell ref="C120:K120"/>
    <mergeCell ref="C111:K111"/>
    <mergeCell ref="C112:K112"/>
    <mergeCell ref="C113:K113"/>
    <mergeCell ref="C114:K114"/>
    <mergeCell ref="C115:K115"/>
    <mergeCell ref="C135:L135"/>
    <mergeCell ref="C126:K126"/>
    <mergeCell ref="C132:G132"/>
    <mergeCell ref="H132:L132"/>
    <mergeCell ref="C133:L133"/>
    <mergeCell ref="C134:G134"/>
    <mergeCell ref="H134:L134"/>
    <mergeCell ref="C121:K121"/>
    <mergeCell ref="C122:K122"/>
    <mergeCell ref="C123:K123"/>
    <mergeCell ref="C124:K124"/>
    <mergeCell ref="C125:K125"/>
    <mergeCell ref="C128:K128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Header>&amp;LГРАНД-Смета, версия 2023.3</oddHeader>
    <oddFooter>&amp;RСтраница &amp;P</oddFooter>
  </headerFooter>
  <rowBreaks count="1" manualBreakCount="1">
    <brk id="40" max="1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п.14 Замена транса и фундамент </vt:lpstr>
      <vt:lpstr>'п.14 Замена транса и фундамент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Добровольская</dc:creator>
  <cp:lastModifiedBy>nte_MorozovDS</cp:lastModifiedBy>
  <cp:lastPrinted>2023-09-28T14:47:37Z</cp:lastPrinted>
  <dcterms:created xsi:type="dcterms:W3CDTF">2020-09-30T08:50:27Z</dcterms:created>
  <dcterms:modified xsi:type="dcterms:W3CDTF">2025-09-10T06:29:21Z</dcterms:modified>
</cp:coreProperties>
</file>